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mc:AlternateContent xmlns:mc="http://schemas.openxmlformats.org/markup-compatibility/2006">
    <mc:Choice Requires="x15">
      <x15ac:absPath xmlns:x15ac="http://schemas.microsoft.com/office/spreadsheetml/2010/11/ac" url="C:\Users\kendr\Dropbox\SUN Nut Info Systems\MEAL Advisory Group\MEAL Indicators\MEAL Baseline Package\Colour-coded spreadsheet\"/>
    </mc:Choice>
  </mc:AlternateContent>
  <xr:revisionPtr revIDLastSave="0" documentId="8_{3D7B7C5B-FD4F-4E02-94E1-09480BC3B1C5}" xr6:coauthVersionLast="28" xr6:coauthVersionMax="28" xr10:uidLastSave="{00000000-0000-0000-0000-000000000000}"/>
  <bookViews>
    <workbookView xWindow="-15" yWindow="6060" windowWidth="28860" windowHeight="6270" activeTab="1" xr2:uid="{00000000-000D-0000-FFFF-FFFF00000000}"/>
  </bookViews>
  <sheets>
    <sheet name="Introduction" sheetId="16" r:id="rId1"/>
    <sheet name="Global List of MEAL Indicators" sheetId="3" r:id="rId2"/>
    <sheet name="Performance Analysis by Country" sheetId="13" r:id="rId3"/>
    <sheet name="Overall Scoring by Country" sheetId="12" r:id="rId4"/>
  </sheets>
  <definedNames>
    <definedName name="_xlnm._FilterDatabase" localSheetId="1" hidden="1">'Global List of MEAL Indicators'!$A$3:$CE$70</definedName>
    <definedName name="_xlnm._FilterDatabase" localSheetId="3" hidden="1">'Overall Scoring by Country'!$A$2:$BU$64</definedName>
    <definedName name="_xlnm._FilterDatabase" localSheetId="2" hidden="1">'Performance Analysis by Country'!$A$2:$DB$66</definedName>
  </definedNames>
  <calcPr calcId="171027"/>
</workbook>
</file>

<file path=xl/calcChain.xml><?xml version="1.0" encoding="utf-8"?>
<calcChain xmlns="http://schemas.openxmlformats.org/spreadsheetml/2006/main">
  <c r="BA3" i="12" l="1"/>
  <c r="BA2" i="12"/>
  <c r="CD75" i="3"/>
  <c r="CC75" i="3"/>
  <c r="CB75" i="3"/>
  <c r="CA75" i="3"/>
  <c r="BZ75" i="3"/>
  <c r="BY75" i="3"/>
  <c r="BX75" i="3"/>
  <c r="BW75" i="3"/>
  <c r="BV75" i="3"/>
  <c r="BU75" i="3"/>
  <c r="BT75" i="3"/>
  <c r="BS75" i="3"/>
  <c r="BR75" i="3"/>
  <c r="BQ75" i="3"/>
  <c r="BP75" i="3"/>
  <c r="BO75" i="3"/>
  <c r="BN75" i="3"/>
  <c r="BM75" i="3"/>
  <c r="BL75" i="3"/>
  <c r="BK75" i="3"/>
  <c r="BJ75" i="3"/>
  <c r="BJ76" i="3" s="1"/>
  <c r="BI75" i="3"/>
  <c r="BH75" i="3"/>
  <c r="BH76" i="3" s="1"/>
  <c r="BG75" i="3"/>
  <c r="BG76" i="3" s="1"/>
  <c r="BF75" i="3"/>
  <c r="BE75" i="3"/>
  <c r="BD75" i="3"/>
  <c r="BC75" i="3"/>
  <c r="BB75" i="3"/>
  <c r="BA75" i="3"/>
  <c r="AZ75" i="3"/>
  <c r="AY75" i="3"/>
  <c r="AX75" i="3"/>
  <c r="AW75" i="3"/>
  <c r="AV75" i="3"/>
  <c r="AU75" i="3"/>
  <c r="AT75" i="3"/>
  <c r="AS75" i="3"/>
  <c r="AR75" i="3"/>
  <c r="AQ75" i="3"/>
  <c r="AP75" i="3"/>
  <c r="AO75" i="3"/>
  <c r="AN75" i="3"/>
  <c r="AM75" i="3"/>
  <c r="AL75" i="3"/>
  <c r="AK75" i="3"/>
  <c r="AJ75" i="3"/>
  <c r="AI75" i="3"/>
  <c r="AH75" i="3"/>
  <c r="AG75" i="3"/>
  <c r="AF75" i="3"/>
  <c r="AE75" i="3"/>
  <c r="AD75" i="3"/>
  <c r="AC75" i="3"/>
  <c r="AB75" i="3"/>
  <c r="AA75" i="3"/>
  <c r="Z75" i="3"/>
  <c r="Y75" i="3"/>
  <c r="X75" i="3"/>
  <c r="W75" i="3"/>
  <c r="V75" i="3"/>
  <c r="U75" i="3"/>
  <c r="T75" i="3"/>
  <c r="S75" i="3"/>
  <c r="R75" i="3"/>
  <c r="Q75" i="3"/>
  <c r="P75" i="3"/>
  <c r="O75" i="3"/>
  <c r="N75" i="3"/>
  <c r="M75" i="3"/>
  <c r="L75" i="3"/>
  <c r="K75" i="3"/>
  <c r="J75" i="3"/>
  <c r="I75" i="3"/>
  <c r="H75" i="3"/>
  <c r="G75" i="3"/>
  <c r="F75" i="3"/>
  <c r="E75" i="3"/>
  <c r="D75" i="3"/>
  <c r="D76" i="3" s="1"/>
  <c r="J67" i="12"/>
  <c r="J68" i="12" s="1"/>
  <c r="I67" i="12"/>
  <c r="I68" i="12" s="1"/>
  <c r="H67" i="12"/>
  <c r="H68" i="12" s="1"/>
  <c r="CD76" i="3"/>
  <c r="CC76" i="3"/>
  <c r="CB76" i="3"/>
  <c r="CA76" i="3"/>
  <c r="BZ76" i="3"/>
  <c r="BY76" i="3"/>
  <c r="BX76" i="3"/>
  <c r="BW76" i="3"/>
  <c r="BV76" i="3"/>
  <c r="BU76" i="3"/>
  <c r="BT76" i="3"/>
  <c r="BS76" i="3"/>
  <c r="BR76" i="3"/>
  <c r="BQ76" i="3"/>
  <c r="BP76" i="3"/>
  <c r="BO76" i="3"/>
  <c r="BN76" i="3"/>
  <c r="BM76" i="3"/>
  <c r="BL76" i="3"/>
  <c r="BK76" i="3"/>
  <c r="BI76" i="3"/>
  <c r="BF76" i="3"/>
  <c r="BE76" i="3"/>
  <c r="BD76" i="3"/>
  <c r="BC76" i="3"/>
  <c r="BB76"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F76" i="3"/>
  <c r="E76" i="3"/>
  <c r="A81" i="3"/>
  <c r="BA77" i="3"/>
  <c r="CY63" i="13" l="1"/>
  <c r="CX63" i="13"/>
  <c r="CW63" i="13"/>
  <c r="BS63" i="12" s="1"/>
  <c r="CV63" i="13"/>
  <c r="CZ63" i="13" s="1"/>
  <c r="DB63" i="13" s="1"/>
  <c r="CU63" i="13"/>
  <c r="CY62" i="13"/>
  <c r="CX62" i="13"/>
  <c r="CW62" i="13"/>
  <c r="BS62" i="12" s="1"/>
  <c r="CV62" i="13"/>
  <c r="CU62" i="13"/>
  <c r="CY61" i="13"/>
  <c r="CX61" i="13"/>
  <c r="CW61" i="13"/>
  <c r="CV61" i="13"/>
  <c r="CU61" i="13"/>
  <c r="CY60" i="13"/>
  <c r="BT60" i="12" s="1"/>
  <c r="CX60" i="13"/>
  <c r="CW60" i="13"/>
  <c r="CV60" i="13"/>
  <c r="BR60" i="12" s="1"/>
  <c r="CU60" i="13"/>
  <c r="CY59" i="13"/>
  <c r="CX59" i="13"/>
  <c r="CW59" i="13"/>
  <c r="CV59" i="13"/>
  <c r="BR59" i="12" s="1"/>
  <c r="CU59" i="13"/>
  <c r="CY58" i="13"/>
  <c r="CX58" i="13"/>
  <c r="CW58" i="13"/>
  <c r="BS58" i="12" s="1"/>
  <c r="CV58" i="13"/>
  <c r="CU58" i="13"/>
  <c r="CY57" i="13"/>
  <c r="BT57" i="12" s="1"/>
  <c r="CX57" i="13"/>
  <c r="CZ57" i="13" s="1"/>
  <c r="CW57" i="13"/>
  <c r="CV57" i="13"/>
  <c r="CU57" i="13"/>
  <c r="BQ57" i="12" s="1"/>
  <c r="CY56" i="13"/>
  <c r="BT56" i="12" s="1"/>
  <c r="CX56" i="13"/>
  <c r="CW56" i="13"/>
  <c r="CV56" i="13"/>
  <c r="CU56" i="13"/>
  <c r="CY55" i="13"/>
  <c r="CX55" i="13"/>
  <c r="CW55" i="13"/>
  <c r="BS55" i="12" s="1"/>
  <c r="CV55" i="13"/>
  <c r="BR55" i="12" s="1"/>
  <c r="CU55" i="13"/>
  <c r="CY54" i="13"/>
  <c r="CX54" i="13"/>
  <c r="CW54" i="13"/>
  <c r="CV54" i="13"/>
  <c r="CU54" i="13"/>
  <c r="CY53" i="13"/>
  <c r="CX53" i="13"/>
  <c r="CZ53" i="13" s="1"/>
  <c r="CW53" i="13"/>
  <c r="CV53" i="13"/>
  <c r="CU53" i="13"/>
  <c r="BQ53" i="12" s="1"/>
  <c r="CY52" i="13"/>
  <c r="BT52" i="12" s="1"/>
  <c r="CX52" i="13"/>
  <c r="CW52" i="13"/>
  <c r="CV52" i="13"/>
  <c r="CU52" i="13"/>
  <c r="CY51" i="13"/>
  <c r="CX51" i="13"/>
  <c r="CW51" i="13"/>
  <c r="CV51" i="13"/>
  <c r="CU51" i="13"/>
  <c r="CY50" i="13"/>
  <c r="CX50" i="13"/>
  <c r="CW50" i="13"/>
  <c r="CZ50" i="13" s="1"/>
  <c r="DB50" i="13" s="1"/>
  <c r="CV50" i="13"/>
  <c r="CU50" i="13"/>
  <c r="CY49" i="13"/>
  <c r="CX49" i="13"/>
  <c r="CW49" i="13"/>
  <c r="CV49" i="13"/>
  <c r="CU49" i="13"/>
  <c r="BQ49" i="12" s="1"/>
  <c r="CY48" i="13"/>
  <c r="BT48" i="12" s="1"/>
  <c r="CX48" i="13"/>
  <c r="CW48" i="13"/>
  <c r="CV48" i="13"/>
  <c r="CU48" i="13"/>
  <c r="BQ48" i="12" s="1"/>
  <c r="CY47" i="13"/>
  <c r="CX47" i="13"/>
  <c r="CW47" i="13"/>
  <c r="BS47" i="12" s="1"/>
  <c r="CV47" i="13"/>
  <c r="CU47" i="13"/>
  <c r="CY46" i="13"/>
  <c r="CX46" i="13"/>
  <c r="CW46" i="13"/>
  <c r="CZ46" i="13" s="1"/>
  <c r="DB46" i="13" s="1"/>
  <c r="CV46" i="13"/>
  <c r="CU46" i="13"/>
  <c r="CY45" i="13"/>
  <c r="BT45" i="12" s="1"/>
  <c r="CX45" i="13"/>
  <c r="CZ45" i="13" s="1"/>
  <c r="DB45" i="13" s="1"/>
  <c r="CW45" i="13"/>
  <c r="CV45" i="13"/>
  <c r="CU45" i="13"/>
  <c r="BQ45" i="12" s="1"/>
  <c r="CY44" i="13"/>
  <c r="BT44" i="12" s="1"/>
  <c r="CX44" i="13"/>
  <c r="CW44" i="13"/>
  <c r="CV44" i="13"/>
  <c r="CU44" i="13"/>
  <c r="CY43" i="13"/>
  <c r="CX43" i="13"/>
  <c r="CW43" i="13"/>
  <c r="BS43" i="12" s="1"/>
  <c r="CV43" i="13"/>
  <c r="CU43" i="13"/>
  <c r="CY42" i="13"/>
  <c r="CX42" i="13"/>
  <c r="CW42" i="13"/>
  <c r="CV42" i="13"/>
  <c r="CU42" i="13"/>
  <c r="CY41" i="13"/>
  <c r="CX41" i="13"/>
  <c r="CW41" i="13"/>
  <c r="CV41" i="13"/>
  <c r="CU41" i="13"/>
  <c r="CY40" i="13"/>
  <c r="BT40" i="12" s="1"/>
  <c r="CX40" i="13"/>
  <c r="CW40" i="13"/>
  <c r="CV40" i="13"/>
  <c r="BR40" i="12" s="1"/>
  <c r="CU40" i="13"/>
  <c r="BQ40" i="12" s="1"/>
  <c r="CY39" i="13"/>
  <c r="CX39" i="13"/>
  <c r="CW39" i="13"/>
  <c r="BS39" i="12" s="1"/>
  <c r="CV39" i="13"/>
  <c r="BR39" i="12" s="1"/>
  <c r="CU39" i="13"/>
  <c r="CY38" i="13"/>
  <c r="CX38" i="13"/>
  <c r="CW38" i="13"/>
  <c r="CV38" i="13"/>
  <c r="CU38" i="13"/>
  <c r="CY37" i="13"/>
  <c r="BT37" i="12" s="1"/>
  <c r="CX37" i="13"/>
  <c r="CZ37" i="13" s="1"/>
  <c r="DB37" i="13" s="1"/>
  <c r="CW37" i="13"/>
  <c r="CV37" i="13"/>
  <c r="CU37" i="13"/>
  <c r="BQ37" i="12" s="1"/>
  <c r="CY36" i="13"/>
  <c r="BT36" i="12" s="1"/>
  <c r="CX36" i="13"/>
  <c r="CW36" i="13"/>
  <c r="CV36" i="13"/>
  <c r="CU36" i="13"/>
  <c r="CY35" i="13"/>
  <c r="CX35" i="13"/>
  <c r="CW35" i="13"/>
  <c r="CV35" i="13"/>
  <c r="BR35" i="12" s="1"/>
  <c r="CU35" i="13"/>
  <c r="CY34" i="13"/>
  <c r="CX34" i="13"/>
  <c r="CW34" i="13"/>
  <c r="CV34" i="13"/>
  <c r="CU34" i="13"/>
  <c r="CY33" i="13"/>
  <c r="CX33" i="13"/>
  <c r="CW33" i="13"/>
  <c r="CV33" i="13"/>
  <c r="CU33" i="13"/>
  <c r="BQ33" i="12" s="1"/>
  <c r="CY32" i="13"/>
  <c r="BT32" i="12" s="1"/>
  <c r="CX32" i="13"/>
  <c r="CW32" i="13"/>
  <c r="CV32" i="13"/>
  <c r="BR32" i="12" s="1"/>
  <c r="CU32" i="13"/>
  <c r="CZ32" i="13" s="1"/>
  <c r="DB32" i="13" s="1"/>
  <c r="CY31" i="13"/>
  <c r="CX31" i="13"/>
  <c r="CW31" i="13"/>
  <c r="CV31" i="13"/>
  <c r="CU31" i="13"/>
  <c r="CY30" i="13"/>
  <c r="CX30" i="13"/>
  <c r="CW30" i="13"/>
  <c r="BS30" i="12" s="1"/>
  <c r="CV30" i="13"/>
  <c r="CU30" i="13"/>
  <c r="CY29" i="13"/>
  <c r="BT29" i="12" s="1"/>
  <c r="CX29" i="13"/>
  <c r="CZ29" i="13" s="1"/>
  <c r="CW29" i="13"/>
  <c r="CV29" i="13"/>
  <c r="CU29" i="13"/>
  <c r="BQ29" i="12" s="1"/>
  <c r="CY28" i="13"/>
  <c r="BT28" i="12" s="1"/>
  <c r="CX28" i="13"/>
  <c r="CW28" i="13"/>
  <c r="CV28" i="13"/>
  <c r="BR28" i="12" s="1"/>
  <c r="CU28" i="13"/>
  <c r="BQ28" i="12" s="1"/>
  <c r="CY27" i="13"/>
  <c r="CX27" i="13"/>
  <c r="CW27" i="13"/>
  <c r="BS27" i="12" s="1"/>
  <c r="CV27" i="13"/>
  <c r="BR27" i="12" s="1"/>
  <c r="CU27" i="13"/>
  <c r="CY26" i="13"/>
  <c r="CX26" i="13"/>
  <c r="CW26" i="13"/>
  <c r="CZ26" i="13" s="1"/>
  <c r="DB26" i="13" s="1"/>
  <c r="CV26" i="13"/>
  <c r="CU26" i="13"/>
  <c r="CY25" i="13"/>
  <c r="CX25" i="13"/>
  <c r="CZ25" i="13" s="1"/>
  <c r="DB25" i="13" s="1"/>
  <c r="CW25" i="13"/>
  <c r="CV25" i="13"/>
  <c r="CU25" i="13"/>
  <c r="CY24" i="13"/>
  <c r="BT24" i="12" s="1"/>
  <c r="CX24" i="13"/>
  <c r="CW24" i="13"/>
  <c r="CV24" i="13"/>
  <c r="CU24" i="13"/>
  <c r="BQ24" i="12" s="1"/>
  <c r="CY23" i="13"/>
  <c r="CX23" i="13"/>
  <c r="CW23" i="13"/>
  <c r="BS23" i="12" s="1"/>
  <c r="CV23" i="13"/>
  <c r="CZ23" i="13" s="1"/>
  <c r="CU23" i="13"/>
  <c r="CY22" i="13"/>
  <c r="CX22" i="13"/>
  <c r="CW22" i="13"/>
  <c r="CZ22" i="13" s="1"/>
  <c r="CV22" i="13"/>
  <c r="CU22" i="13"/>
  <c r="CY21" i="13"/>
  <c r="CX21" i="13"/>
  <c r="CZ21" i="13" s="1"/>
  <c r="DB21" i="13" s="1"/>
  <c r="CW21" i="13"/>
  <c r="CV21" i="13"/>
  <c r="CU21" i="13"/>
  <c r="BQ21" i="12" s="1"/>
  <c r="CY20" i="13"/>
  <c r="BT20" i="12" s="1"/>
  <c r="CX20" i="13"/>
  <c r="CW20" i="13"/>
  <c r="CV20" i="13"/>
  <c r="BR20" i="12" s="1"/>
  <c r="CU20" i="13"/>
  <c r="BQ20" i="12" s="1"/>
  <c r="CY19" i="13"/>
  <c r="CX19" i="13"/>
  <c r="CW19" i="13"/>
  <c r="CV19" i="13"/>
  <c r="BR19" i="12" s="1"/>
  <c r="CU19" i="13"/>
  <c r="CY18" i="13"/>
  <c r="CX18" i="13"/>
  <c r="CW18" i="13"/>
  <c r="BS18" i="12" s="1"/>
  <c r="CV18" i="13"/>
  <c r="CU18" i="13"/>
  <c r="CY17" i="13"/>
  <c r="CX17" i="13"/>
  <c r="CW17" i="13"/>
  <c r="CV17" i="13"/>
  <c r="CU17" i="13"/>
  <c r="CY16" i="13"/>
  <c r="BT16" i="12" s="1"/>
  <c r="CX16" i="13"/>
  <c r="CW16" i="13"/>
  <c r="CV16" i="13"/>
  <c r="BR16" i="12" s="1"/>
  <c r="CU16" i="13"/>
  <c r="BQ16" i="12" s="1"/>
  <c r="CY15" i="13"/>
  <c r="CX15" i="13"/>
  <c r="CW15" i="13"/>
  <c r="CV15" i="13"/>
  <c r="BR15" i="12" s="1"/>
  <c r="CU15" i="13"/>
  <c r="CY14" i="13"/>
  <c r="CX14" i="13"/>
  <c r="CW14" i="13"/>
  <c r="CV14" i="13"/>
  <c r="CU14" i="13"/>
  <c r="CY13" i="13"/>
  <c r="CX13" i="13"/>
  <c r="CZ13" i="13" s="1"/>
  <c r="DB13" i="13" s="1"/>
  <c r="CW13" i="13"/>
  <c r="CV13" i="13"/>
  <c r="CU13" i="13"/>
  <c r="CY12" i="13"/>
  <c r="BT12" i="12" s="1"/>
  <c r="CX12" i="13"/>
  <c r="CW12" i="13"/>
  <c r="CV12" i="13"/>
  <c r="BR12" i="12" s="1"/>
  <c r="CU12" i="13"/>
  <c r="BQ12" i="12" s="1"/>
  <c r="CY11" i="13"/>
  <c r="CX11" i="13"/>
  <c r="CW11" i="13"/>
  <c r="BS11" i="12" s="1"/>
  <c r="CV11" i="13"/>
  <c r="CZ11" i="13" s="1"/>
  <c r="DB11" i="13" s="1"/>
  <c r="CU11" i="13"/>
  <c r="CY10" i="13"/>
  <c r="CX10" i="13"/>
  <c r="CW10" i="13"/>
  <c r="BS10" i="12" s="1"/>
  <c r="CV10" i="13"/>
  <c r="CU10" i="13"/>
  <c r="CY9" i="13"/>
  <c r="BT9" i="12" s="1"/>
  <c r="CX9" i="13"/>
  <c r="CZ9" i="13" s="1"/>
  <c r="CW9" i="13"/>
  <c r="CV9" i="13"/>
  <c r="CU9" i="13"/>
  <c r="BQ9" i="12" s="1"/>
  <c r="CY8" i="13"/>
  <c r="BT8" i="12" s="1"/>
  <c r="CX8" i="13"/>
  <c r="CW8" i="13"/>
  <c r="CV8" i="13"/>
  <c r="BR8" i="12" s="1"/>
  <c r="CU8" i="13"/>
  <c r="CZ8" i="13" s="1"/>
  <c r="CY7" i="13"/>
  <c r="CX7" i="13"/>
  <c r="CW7" i="13"/>
  <c r="BS7" i="12" s="1"/>
  <c r="CV7" i="13"/>
  <c r="BR7" i="12" s="1"/>
  <c r="CU7" i="13"/>
  <c r="CY6" i="13"/>
  <c r="CX6" i="13"/>
  <c r="CW6" i="13"/>
  <c r="CV6" i="13"/>
  <c r="CU6" i="13"/>
  <c r="CY5" i="13"/>
  <c r="BT5" i="12" s="1"/>
  <c r="CX5" i="13"/>
  <c r="CW5" i="13"/>
  <c r="CV5" i="13"/>
  <c r="CU5" i="13"/>
  <c r="BQ5" i="12" s="1"/>
  <c r="CY4" i="13"/>
  <c r="CX4" i="13"/>
  <c r="CW4" i="13"/>
  <c r="CV4" i="13"/>
  <c r="CU4" i="13"/>
  <c r="CQ63" i="13"/>
  <c r="CP63" i="13"/>
  <c r="CO63" i="13"/>
  <c r="CN63" i="13"/>
  <c r="BM63" i="12" s="1"/>
  <c r="CM63" i="13"/>
  <c r="CL63" i="13"/>
  <c r="CK63" i="13"/>
  <c r="BJ63" i="12" s="1"/>
  <c r="CJ63" i="13"/>
  <c r="BI63" i="12" s="1"/>
  <c r="CI63" i="13"/>
  <c r="CH63" i="13"/>
  <c r="CG63" i="13"/>
  <c r="BF63" i="12" s="1"/>
  <c r="CQ62" i="13"/>
  <c r="BP62" i="12" s="1"/>
  <c r="CP62" i="13"/>
  <c r="CO62" i="13"/>
  <c r="CN62" i="13"/>
  <c r="BM62" i="12" s="1"/>
  <c r="CM62" i="13"/>
  <c r="BL62" i="12" s="1"/>
  <c r="CL62" i="13"/>
  <c r="CK62" i="13"/>
  <c r="CJ62" i="13"/>
  <c r="CI62" i="13"/>
  <c r="BH62" i="12" s="1"/>
  <c r="CH62" i="13"/>
  <c r="CG62" i="13"/>
  <c r="CQ61" i="13"/>
  <c r="BP61" i="12" s="1"/>
  <c r="CP61" i="13"/>
  <c r="BO61" i="12" s="1"/>
  <c r="CO61" i="13"/>
  <c r="CN61" i="13"/>
  <c r="CM61" i="13"/>
  <c r="BL61" i="12" s="1"/>
  <c r="CL61" i="13"/>
  <c r="BK61" i="12" s="1"/>
  <c r="CK61" i="13"/>
  <c r="CJ61" i="13"/>
  <c r="CI61" i="13"/>
  <c r="CH61" i="13"/>
  <c r="CG61" i="13"/>
  <c r="CQ60" i="13"/>
  <c r="CP60" i="13"/>
  <c r="BO60" i="12" s="1"/>
  <c r="CO60" i="13"/>
  <c r="BN60" i="12" s="1"/>
  <c r="CN60" i="13"/>
  <c r="CM60" i="13"/>
  <c r="CL60" i="13"/>
  <c r="BK60" i="12" s="1"/>
  <c r="CK60" i="13"/>
  <c r="BJ60" i="12" s="1"/>
  <c r="CJ60" i="13"/>
  <c r="CI60" i="13"/>
  <c r="CH60" i="13"/>
  <c r="BG60" i="12" s="1"/>
  <c r="CG60" i="13"/>
  <c r="CQ59" i="13"/>
  <c r="CP59" i="13"/>
  <c r="CO59" i="13"/>
  <c r="CN59" i="13"/>
  <c r="BM59" i="12" s="1"/>
  <c r="CM59" i="13"/>
  <c r="CL59" i="13"/>
  <c r="CK59" i="13"/>
  <c r="BJ59" i="12" s="1"/>
  <c r="CJ59" i="13"/>
  <c r="BI59" i="12" s="1"/>
  <c r="CI59" i="13"/>
  <c r="CH59" i="13"/>
  <c r="CG59" i="13"/>
  <c r="BF59" i="12" s="1"/>
  <c r="CQ58" i="13"/>
  <c r="BP58" i="12" s="1"/>
  <c r="CP58" i="13"/>
  <c r="CO58" i="13"/>
  <c r="CN58" i="13"/>
  <c r="BM58" i="12" s="1"/>
  <c r="CM58" i="13"/>
  <c r="BL58" i="12" s="1"/>
  <c r="CL58" i="13"/>
  <c r="CK58" i="13"/>
  <c r="CJ58" i="13"/>
  <c r="BI58" i="12" s="1"/>
  <c r="CI58" i="13"/>
  <c r="CH58" i="13"/>
  <c r="CG58" i="13"/>
  <c r="CQ57" i="13"/>
  <c r="BP57" i="12" s="1"/>
  <c r="CP57" i="13"/>
  <c r="BO57" i="12" s="1"/>
  <c r="CO57" i="13"/>
  <c r="CN57" i="13"/>
  <c r="CM57" i="13"/>
  <c r="BL57" i="12" s="1"/>
  <c r="CL57" i="13"/>
  <c r="BK57" i="12" s="1"/>
  <c r="CK57" i="13"/>
  <c r="CJ57" i="13"/>
  <c r="CI57" i="13"/>
  <c r="BH57" i="12" s="1"/>
  <c r="CH57" i="13"/>
  <c r="BG57" i="12" s="1"/>
  <c r="CG57" i="13"/>
  <c r="CQ56" i="13"/>
  <c r="CP56" i="13"/>
  <c r="CO56" i="13"/>
  <c r="BN56" i="12" s="1"/>
  <c r="CN56" i="13"/>
  <c r="CM56" i="13"/>
  <c r="CL56" i="13"/>
  <c r="BK56" i="12" s="1"/>
  <c r="CK56" i="13"/>
  <c r="BJ56" i="12" s="1"/>
  <c r="CJ56" i="13"/>
  <c r="CI56" i="13"/>
  <c r="CH56" i="13"/>
  <c r="BG56" i="12" s="1"/>
  <c r="CG56" i="13"/>
  <c r="CQ55" i="13"/>
  <c r="CP55" i="13"/>
  <c r="CO55" i="13"/>
  <c r="CN55" i="13"/>
  <c r="BM55" i="12" s="1"/>
  <c r="CM55" i="13"/>
  <c r="CL55" i="13"/>
  <c r="CK55" i="13"/>
  <c r="BJ55" i="12" s="1"/>
  <c r="CJ55" i="13"/>
  <c r="BI55" i="12" s="1"/>
  <c r="CI55" i="13"/>
  <c r="CH55" i="13"/>
  <c r="CG55" i="13"/>
  <c r="BF55" i="12" s="1"/>
  <c r="CQ54" i="13"/>
  <c r="BP54" i="12" s="1"/>
  <c r="CP54" i="13"/>
  <c r="CO54" i="13"/>
  <c r="CN54" i="13"/>
  <c r="CM54" i="13"/>
  <c r="BL54" i="12" s="1"/>
  <c r="CL54" i="13"/>
  <c r="CK54" i="13"/>
  <c r="CJ54" i="13"/>
  <c r="CI54" i="13"/>
  <c r="BH54" i="12" s="1"/>
  <c r="CH54" i="13"/>
  <c r="CG54" i="13"/>
  <c r="CQ53" i="13"/>
  <c r="BP53" i="12" s="1"/>
  <c r="CP53" i="13"/>
  <c r="BO53" i="12" s="1"/>
  <c r="CO53" i="13"/>
  <c r="CN53" i="13"/>
  <c r="CM53" i="13"/>
  <c r="BL53" i="12" s="1"/>
  <c r="CL53" i="13"/>
  <c r="BK53" i="12" s="1"/>
  <c r="CK53" i="13"/>
  <c r="CJ53" i="13"/>
  <c r="CI53" i="13"/>
  <c r="BH53" i="12" s="1"/>
  <c r="CH53" i="13"/>
  <c r="BG53" i="12" s="1"/>
  <c r="CG53" i="13"/>
  <c r="CQ52" i="13"/>
  <c r="CP52" i="13"/>
  <c r="CO52" i="13"/>
  <c r="BN52" i="12" s="1"/>
  <c r="CN52" i="13"/>
  <c r="CM52" i="13"/>
  <c r="CL52" i="13"/>
  <c r="CK52" i="13"/>
  <c r="BJ52" i="12" s="1"/>
  <c r="CJ52" i="13"/>
  <c r="CI52" i="13"/>
  <c r="CH52" i="13"/>
  <c r="CG52" i="13"/>
  <c r="CQ51" i="13"/>
  <c r="CP51" i="13"/>
  <c r="CO51" i="13"/>
  <c r="CN51" i="13"/>
  <c r="BM51" i="12" s="1"/>
  <c r="CM51" i="13"/>
  <c r="CL51" i="13"/>
  <c r="CK51" i="13"/>
  <c r="CJ51" i="13"/>
  <c r="BI51" i="12" s="1"/>
  <c r="CI51" i="13"/>
  <c r="CH51" i="13"/>
  <c r="CG51" i="13"/>
  <c r="CQ50" i="13"/>
  <c r="BP50" i="12" s="1"/>
  <c r="CP50" i="13"/>
  <c r="CO50" i="13"/>
  <c r="CN50" i="13"/>
  <c r="BM50" i="12" s="1"/>
  <c r="CM50" i="13"/>
  <c r="BL50" i="12" s="1"/>
  <c r="CL50" i="13"/>
  <c r="CK50" i="13"/>
  <c r="CJ50" i="13"/>
  <c r="BI50" i="12" s="1"/>
  <c r="CI50" i="13"/>
  <c r="BH50" i="12" s="1"/>
  <c r="CH50" i="13"/>
  <c r="CG50" i="13"/>
  <c r="CQ49" i="13"/>
  <c r="BP49" i="12" s="1"/>
  <c r="CP49" i="13"/>
  <c r="BO49" i="12" s="1"/>
  <c r="CO49" i="13"/>
  <c r="CN49" i="13"/>
  <c r="CM49" i="13"/>
  <c r="BL49" i="12" s="1"/>
  <c r="CL49" i="13"/>
  <c r="BK49" i="12" s="1"/>
  <c r="CK49" i="13"/>
  <c r="CJ49" i="13"/>
  <c r="CI49" i="13"/>
  <c r="BH49" i="12" s="1"/>
  <c r="CH49" i="13"/>
  <c r="CG49" i="13"/>
  <c r="CQ48" i="13"/>
  <c r="CP48" i="13"/>
  <c r="CO48" i="13"/>
  <c r="BN48" i="12" s="1"/>
  <c r="CN48" i="13"/>
  <c r="CM48" i="13"/>
  <c r="CL48" i="13"/>
  <c r="BK48" i="12" s="1"/>
  <c r="CK48" i="13"/>
  <c r="BJ48" i="12" s="1"/>
  <c r="CJ48" i="13"/>
  <c r="CI48" i="13"/>
  <c r="CH48" i="13"/>
  <c r="BG48" i="12" s="1"/>
  <c r="CG48" i="13"/>
  <c r="BF48" i="12" s="1"/>
  <c r="CQ47" i="13"/>
  <c r="CP47" i="13"/>
  <c r="CO47" i="13"/>
  <c r="CN47" i="13"/>
  <c r="BM47" i="12" s="1"/>
  <c r="CM47" i="13"/>
  <c r="CL47" i="13"/>
  <c r="CK47" i="13"/>
  <c r="BJ47" i="12" s="1"/>
  <c r="CJ47" i="13"/>
  <c r="BI47" i="12" s="1"/>
  <c r="CI47" i="13"/>
  <c r="CH47" i="13"/>
  <c r="CG47" i="13"/>
  <c r="BF47" i="12" s="1"/>
  <c r="CQ46" i="13"/>
  <c r="BP46" i="12" s="1"/>
  <c r="CP46" i="13"/>
  <c r="CO46" i="13"/>
  <c r="CN46" i="13"/>
  <c r="CM46" i="13"/>
  <c r="BL46" i="12" s="1"/>
  <c r="CL46" i="13"/>
  <c r="CK46" i="13"/>
  <c r="CJ46" i="13"/>
  <c r="CI46" i="13"/>
  <c r="BH46" i="12" s="1"/>
  <c r="CH46" i="13"/>
  <c r="CG46" i="13"/>
  <c r="CQ45" i="13"/>
  <c r="BP45" i="12" s="1"/>
  <c r="CP45" i="13"/>
  <c r="BO45" i="12" s="1"/>
  <c r="CO45" i="13"/>
  <c r="CN45" i="13"/>
  <c r="CM45" i="13"/>
  <c r="BL45" i="12" s="1"/>
  <c r="CL45" i="13"/>
  <c r="BK45" i="12" s="1"/>
  <c r="CK45" i="13"/>
  <c r="CJ45" i="13"/>
  <c r="CI45" i="13"/>
  <c r="BH45" i="12" s="1"/>
  <c r="CH45" i="13"/>
  <c r="BG45" i="12" s="1"/>
  <c r="CG45" i="13"/>
  <c r="CQ44" i="13"/>
  <c r="CP44" i="13"/>
  <c r="CO44" i="13"/>
  <c r="BN44" i="12" s="1"/>
  <c r="CN44" i="13"/>
  <c r="CM44" i="13"/>
  <c r="CL44" i="13"/>
  <c r="BK44" i="12" s="1"/>
  <c r="CK44" i="13"/>
  <c r="BJ44" i="12" s="1"/>
  <c r="CJ44" i="13"/>
  <c r="CI44" i="13"/>
  <c r="CH44" i="13"/>
  <c r="BG44" i="12" s="1"/>
  <c r="CG44" i="13"/>
  <c r="CQ43" i="13"/>
  <c r="CP43" i="13"/>
  <c r="CO43" i="13"/>
  <c r="CN43" i="13"/>
  <c r="BM43" i="12" s="1"/>
  <c r="CM43" i="13"/>
  <c r="CL43" i="13"/>
  <c r="CK43" i="13"/>
  <c r="BJ43" i="12" s="1"/>
  <c r="CJ43" i="13"/>
  <c r="BI43" i="12" s="1"/>
  <c r="CI43" i="13"/>
  <c r="CH43" i="13"/>
  <c r="CG43" i="13"/>
  <c r="BF43" i="12" s="1"/>
  <c r="CQ42" i="13"/>
  <c r="BP42" i="12" s="1"/>
  <c r="CP42" i="13"/>
  <c r="CO42" i="13"/>
  <c r="CN42" i="13"/>
  <c r="BM42" i="12" s="1"/>
  <c r="CM42" i="13"/>
  <c r="BL42" i="12" s="1"/>
  <c r="CL42" i="13"/>
  <c r="CK42" i="13"/>
  <c r="CJ42" i="13"/>
  <c r="BI42" i="12" s="1"/>
  <c r="CI42" i="13"/>
  <c r="CH42" i="13"/>
  <c r="CG42" i="13"/>
  <c r="CQ41" i="13"/>
  <c r="CP41" i="13"/>
  <c r="BO41" i="12" s="1"/>
  <c r="CO41" i="13"/>
  <c r="CN41" i="13"/>
  <c r="CM41" i="13"/>
  <c r="BL41" i="12" s="1"/>
  <c r="CL41" i="13"/>
  <c r="BK41" i="12" s="1"/>
  <c r="CK41" i="13"/>
  <c r="CJ41" i="13"/>
  <c r="CI41" i="13"/>
  <c r="BH41" i="12" s="1"/>
  <c r="CH41" i="13"/>
  <c r="CR41" i="13" s="1"/>
  <c r="CT41" i="13" s="1"/>
  <c r="CG41" i="13"/>
  <c r="CQ40" i="13"/>
  <c r="CP40" i="13"/>
  <c r="BO40" i="12" s="1"/>
  <c r="CO40" i="13"/>
  <c r="BN40" i="12" s="1"/>
  <c r="CN40" i="13"/>
  <c r="CM40" i="13"/>
  <c r="CL40" i="13"/>
  <c r="BK40" i="12" s="1"/>
  <c r="CK40" i="13"/>
  <c r="BJ40" i="12" s="1"/>
  <c r="CJ40" i="13"/>
  <c r="CI40" i="13"/>
  <c r="CH40" i="13"/>
  <c r="BG40" i="12" s="1"/>
  <c r="CG40" i="13"/>
  <c r="CQ39" i="13"/>
  <c r="CP39" i="13"/>
  <c r="CO39" i="13"/>
  <c r="CN39" i="13"/>
  <c r="BM39" i="12" s="1"/>
  <c r="CM39" i="13"/>
  <c r="CL39" i="13"/>
  <c r="CK39" i="13"/>
  <c r="BJ39" i="12" s="1"/>
  <c r="CJ39" i="13"/>
  <c r="BI39" i="12" s="1"/>
  <c r="CI39" i="13"/>
  <c r="CH39" i="13"/>
  <c r="CG39" i="13"/>
  <c r="CQ38" i="13"/>
  <c r="BP38" i="12" s="1"/>
  <c r="CP38" i="13"/>
  <c r="CO38" i="13"/>
  <c r="CN38" i="13"/>
  <c r="BM38" i="12" s="1"/>
  <c r="CM38" i="13"/>
  <c r="BL38" i="12" s="1"/>
  <c r="CL38" i="13"/>
  <c r="CK38" i="13"/>
  <c r="CJ38" i="13"/>
  <c r="BI38" i="12" s="1"/>
  <c r="CI38" i="13"/>
  <c r="CH38" i="13"/>
  <c r="CG38" i="13"/>
  <c r="CQ37" i="13"/>
  <c r="BP37" i="12" s="1"/>
  <c r="CP37" i="13"/>
  <c r="BO37" i="12" s="1"/>
  <c r="CO37" i="13"/>
  <c r="CN37" i="13"/>
  <c r="CM37" i="13"/>
  <c r="BL37" i="12" s="1"/>
  <c r="CL37" i="13"/>
  <c r="BK37" i="12" s="1"/>
  <c r="CK37" i="13"/>
  <c r="CJ37" i="13"/>
  <c r="CI37" i="13"/>
  <c r="BH37" i="12" s="1"/>
  <c r="CH37" i="13"/>
  <c r="CG37" i="13"/>
  <c r="CQ36" i="13"/>
  <c r="CP36" i="13"/>
  <c r="CO36" i="13"/>
  <c r="BN36" i="12" s="1"/>
  <c r="CN36" i="13"/>
  <c r="CM36" i="13"/>
  <c r="CL36" i="13"/>
  <c r="BK36" i="12" s="1"/>
  <c r="CK36" i="13"/>
  <c r="BJ36" i="12" s="1"/>
  <c r="CJ36" i="13"/>
  <c r="CI36" i="13"/>
  <c r="CH36" i="13"/>
  <c r="BG36" i="12" s="1"/>
  <c r="CG36" i="13"/>
  <c r="CQ35" i="13"/>
  <c r="CP35" i="13"/>
  <c r="CO35" i="13"/>
  <c r="CN35" i="13"/>
  <c r="BM35" i="12" s="1"/>
  <c r="CM35" i="13"/>
  <c r="CL35" i="13"/>
  <c r="CK35" i="13"/>
  <c r="BJ35" i="12" s="1"/>
  <c r="CJ35" i="13"/>
  <c r="BI35" i="12" s="1"/>
  <c r="CI35" i="13"/>
  <c r="CH35" i="13"/>
  <c r="CG35" i="13"/>
  <c r="BF35" i="12" s="1"/>
  <c r="CQ34" i="13"/>
  <c r="BP34" i="12" s="1"/>
  <c r="CP34" i="13"/>
  <c r="CO34" i="13"/>
  <c r="CN34" i="13"/>
  <c r="BM34" i="12" s="1"/>
  <c r="CM34" i="13"/>
  <c r="BL34" i="12" s="1"/>
  <c r="CL34" i="13"/>
  <c r="CK34" i="13"/>
  <c r="CJ34" i="13"/>
  <c r="BI34" i="12" s="1"/>
  <c r="CI34" i="13"/>
  <c r="CH34" i="13"/>
  <c r="CG34" i="13"/>
  <c r="CQ33" i="13"/>
  <c r="CP33" i="13"/>
  <c r="BO33" i="12" s="1"/>
  <c r="CO33" i="13"/>
  <c r="CN33" i="13"/>
  <c r="CM33" i="13"/>
  <c r="BL33" i="12" s="1"/>
  <c r="CL33" i="13"/>
  <c r="BK33" i="12" s="1"/>
  <c r="CK33" i="13"/>
  <c r="CJ33" i="13"/>
  <c r="CI33" i="13"/>
  <c r="BH33" i="12" s="1"/>
  <c r="CH33" i="13"/>
  <c r="BG33" i="12" s="1"/>
  <c r="CG33" i="13"/>
  <c r="CQ32" i="13"/>
  <c r="CP32" i="13"/>
  <c r="BO32" i="12" s="1"/>
  <c r="CO32" i="13"/>
  <c r="BN32" i="12" s="1"/>
  <c r="CN32" i="13"/>
  <c r="CM32" i="13"/>
  <c r="CL32" i="13"/>
  <c r="BK32" i="12" s="1"/>
  <c r="CK32" i="13"/>
  <c r="BJ32" i="12" s="1"/>
  <c r="CJ32" i="13"/>
  <c r="CI32" i="13"/>
  <c r="CH32" i="13"/>
  <c r="BG32" i="12" s="1"/>
  <c r="CG32" i="13"/>
  <c r="BF32" i="12" s="1"/>
  <c r="CQ31" i="13"/>
  <c r="CP31" i="13"/>
  <c r="CO31" i="13"/>
  <c r="CN31" i="13"/>
  <c r="BM31" i="12" s="1"/>
  <c r="CM31" i="13"/>
  <c r="CL31" i="13"/>
  <c r="CK31" i="13"/>
  <c r="BJ31" i="12" s="1"/>
  <c r="CJ31" i="13"/>
  <c r="BI31" i="12" s="1"/>
  <c r="CI31" i="13"/>
  <c r="CH31" i="13"/>
  <c r="CG31" i="13"/>
  <c r="BF31" i="12" s="1"/>
  <c r="CQ30" i="13"/>
  <c r="BP30" i="12" s="1"/>
  <c r="CP30" i="13"/>
  <c r="CO30" i="13"/>
  <c r="CN30" i="13"/>
  <c r="BM30" i="12" s="1"/>
  <c r="CM30" i="13"/>
  <c r="BL30" i="12" s="1"/>
  <c r="CL30" i="13"/>
  <c r="CK30" i="13"/>
  <c r="CJ30" i="13"/>
  <c r="BI30" i="12" s="1"/>
  <c r="CI30" i="13"/>
  <c r="CH30" i="13"/>
  <c r="CG30" i="13"/>
  <c r="CQ29" i="13"/>
  <c r="BP29" i="12" s="1"/>
  <c r="CP29" i="13"/>
  <c r="BO29" i="12" s="1"/>
  <c r="CO29" i="13"/>
  <c r="CN29" i="13"/>
  <c r="CM29" i="13"/>
  <c r="BL29" i="12" s="1"/>
  <c r="CL29" i="13"/>
  <c r="BK29" i="12" s="1"/>
  <c r="CK29" i="13"/>
  <c r="CJ29" i="13"/>
  <c r="CI29" i="13"/>
  <c r="BH29" i="12" s="1"/>
  <c r="CH29" i="13"/>
  <c r="CG29" i="13"/>
  <c r="CQ28" i="13"/>
  <c r="CP28" i="13"/>
  <c r="BO28" i="12" s="1"/>
  <c r="CO28" i="13"/>
  <c r="BN28" i="12" s="1"/>
  <c r="CN28" i="13"/>
  <c r="CM28" i="13"/>
  <c r="CL28" i="13"/>
  <c r="BK28" i="12" s="1"/>
  <c r="CK28" i="13"/>
  <c r="BJ28" i="12" s="1"/>
  <c r="CJ28" i="13"/>
  <c r="CI28" i="13"/>
  <c r="CH28" i="13"/>
  <c r="BG28" i="12" s="1"/>
  <c r="CG28" i="13"/>
  <c r="CQ27" i="13"/>
  <c r="CP27" i="13"/>
  <c r="CO27" i="13"/>
  <c r="CN27" i="13"/>
  <c r="BM27" i="12" s="1"/>
  <c r="CM27" i="13"/>
  <c r="CL27" i="13"/>
  <c r="CK27" i="13"/>
  <c r="BJ27" i="12" s="1"/>
  <c r="CJ27" i="13"/>
  <c r="BI27" i="12" s="1"/>
  <c r="CI27" i="13"/>
  <c r="CH27" i="13"/>
  <c r="CG27" i="13"/>
  <c r="CQ26" i="13"/>
  <c r="BP26" i="12" s="1"/>
  <c r="CP26" i="13"/>
  <c r="CO26" i="13"/>
  <c r="CN26" i="13"/>
  <c r="BM26" i="12" s="1"/>
  <c r="CM26" i="13"/>
  <c r="BL26" i="12" s="1"/>
  <c r="CL26" i="13"/>
  <c r="CK26" i="13"/>
  <c r="CJ26" i="13"/>
  <c r="BI26" i="12" s="1"/>
  <c r="CI26" i="13"/>
  <c r="CH26" i="13"/>
  <c r="CG26" i="13"/>
  <c r="CQ25" i="13"/>
  <c r="BP25" i="12" s="1"/>
  <c r="CP25" i="13"/>
  <c r="BO25" i="12" s="1"/>
  <c r="CO25" i="13"/>
  <c r="CN25" i="13"/>
  <c r="CM25" i="13"/>
  <c r="BL25" i="12" s="1"/>
  <c r="CL25" i="13"/>
  <c r="BK25" i="12" s="1"/>
  <c r="CK25" i="13"/>
  <c r="CJ25" i="13"/>
  <c r="CI25" i="13"/>
  <c r="BH25" i="12" s="1"/>
  <c r="CH25" i="13"/>
  <c r="CG25" i="13"/>
  <c r="CQ24" i="13"/>
  <c r="CP24" i="13"/>
  <c r="BO24" i="12" s="1"/>
  <c r="CO24" i="13"/>
  <c r="BN24" i="12" s="1"/>
  <c r="CN24" i="13"/>
  <c r="CM24" i="13"/>
  <c r="CL24" i="13"/>
  <c r="BK24" i="12" s="1"/>
  <c r="CK24" i="13"/>
  <c r="BJ24" i="12" s="1"/>
  <c r="CJ24" i="13"/>
  <c r="CI24" i="13"/>
  <c r="CH24" i="13"/>
  <c r="BG24" i="12" s="1"/>
  <c r="CG24" i="13"/>
  <c r="BF24" i="12" s="1"/>
  <c r="CQ23" i="13"/>
  <c r="CP23" i="13"/>
  <c r="CO23" i="13"/>
  <c r="CN23" i="13"/>
  <c r="BM23" i="12" s="1"/>
  <c r="CM23" i="13"/>
  <c r="CL23" i="13"/>
  <c r="CK23" i="13"/>
  <c r="BJ23" i="12" s="1"/>
  <c r="CJ23" i="13"/>
  <c r="BI23" i="12" s="1"/>
  <c r="CI23" i="13"/>
  <c r="CH23" i="13"/>
  <c r="CG23" i="13"/>
  <c r="BF23" i="12" s="1"/>
  <c r="CQ22" i="13"/>
  <c r="BP22" i="12" s="1"/>
  <c r="CP22" i="13"/>
  <c r="CO22" i="13"/>
  <c r="CN22" i="13"/>
  <c r="BM22" i="12" s="1"/>
  <c r="CM22" i="13"/>
  <c r="BL22" i="12" s="1"/>
  <c r="CL22" i="13"/>
  <c r="CK22" i="13"/>
  <c r="CJ22" i="13"/>
  <c r="CI22" i="13"/>
  <c r="CH22" i="13"/>
  <c r="CG22" i="13"/>
  <c r="CQ21" i="13"/>
  <c r="BP21" i="12" s="1"/>
  <c r="CP21" i="13"/>
  <c r="BO21" i="12" s="1"/>
  <c r="CO21" i="13"/>
  <c r="CN21" i="13"/>
  <c r="CM21" i="13"/>
  <c r="BL21" i="12" s="1"/>
  <c r="CL21" i="13"/>
  <c r="BK21" i="12" s="1"/>
  <c r="CK21" i="13"/>
  <c r="CJ21" i="13"/>
  <c r="CI21" i="13"/>
  <c r="BH21" i="12" s="1"/>
  <c r="CH21" i="13"/>
  <c r="CG21" i="13"/>
  <c r="CQ20" i="13"/>
  <c r="CP20" i="13"/>
  <c r="BO20" i="12" s="1"/>
  <c r="CO20" i="13"/>
  <c r="BN20" i="12" s="1"/>
  <c r="CN20" i="13"/>
  <c r="CM20" i="13"/>
  <c r="CL20" i="13"/>
  <c r="CK20" i="13"/>
  <c r="BJ20" i="12" s="1"/>
  <c r="CJ20" i="13"/>
  <c r="CI20" i="13"/>
  <c r="CH20" i="13"/>
  <c r="CG20" i="13"/>
  <c r="BF20" i="12" s="1"/>
  <c r="CQ19" i="13"/>
  <c r="CP19" i="13"/>
  <c r="CO19" i="13"/>
  <c r="CN19" i="13"/>
  <c r="BM19" i="12" s="1"/>
  <c r="CM19" i="13"/>
  <c r="CL19" i="13"/>
  <c r="CK19" i="13"/>
  <c r="CJ19" i="13"/>
  <c r="BI19" i="12" s="1"/>
  <c r="CI19" i="13"/>
  <c r="CH19" i="13"/>
  <c r="CG19" i="13"/>
  <c r="CQ18" i="13"/>
  <c r="BP18" i="12" s="1"/>
  <c r="CP18" i="13"/>
  <c r="CO18" i="13"/>
  <c r="CN18" i="13"/>
  <c r="BM18" i="12" s="1"/>
  <c r="CM18" i="13"/>
  <c r="BL18" i="12" s="1"/>
  <c r="CL18" i="13"/>
  <c r="CK18" i="13"/>
  <c r="CJ18" i="13"/>
  <c r="BI18" i="12" s="1"/>
  <c r="CI18" i="13"/>
  <c r="CH18" i="13"/>
  <c r="CG18" i="13"/>
  <c r="CQ17" i="13"/>
  <c r="BP17" i="12" s="1"/>
  <c r="CP17" i="13"/>
  <c r="BO17" i="12" s="1"/>
  <c r="CO17" i="13"/>
  <c r="CN17" i="13"/>
  <c r="CM17" i="13"/>
  <c r="BL17" i="12" s="1"/>
  <c r="CL17" i="13"/>
  <c r="BK17" i="12" s="1"/>
  <c r="CK17" i="13"/>
  <c r="CJ17" i="13"/>
  <c r="CI17" i="13"/>
  <c r="BH17" i="12" s="1"/>
  <c r="CH17" i="13"/>
  <c r="CG17" i="13"/>
  <c r="CQ16" i="13"/>
  <c r="CP16" i="13"/>
  <c r="CO16" i="13"/>
  <c r="BN16" i="12" s="1"/>
  <c r="CN16" i="13"/>
  <c r="CM16" i="13"/>
  <c r="CL16" i="13"/>
  <c r="CK16" i="13"/>
  <c r="BJ16" i="12" s="1"/>
  <c r="CJ16" i="13"/>
  <c r="CI16" i="13"/>
  <c r="CH16" i="13"/>
  <c r="CG16" i="13"/>
  <c r="CR16" i="13" s="1"/>
  <c r="CQ15" i="13"/>
  <c r="CP15" i="13"/>
  <c r="CO15" i="13"/>
  <c r="CN15" i="13"/>
  <c r="BM15" i="12" s="1"/>
  <c r="CM15" i="13"/>
  <c r="CL15" i="13"/>
  <c r="CK15" i="13"/>
  <c r="BJ15" i="12" s="1"/>
  <c r="CJ15" i="13"/>
  <c r="BI15" i="12" s="1"/>
  <c r="CI15" i="13"/>
  <c r="CH15" i="13"/>
  <c r="CG15" i="13"/>
  <c r="BF15" i="12" s="1"/>
  <c r="CQ14" i="13"/>
  <c r="BP14" i="12" s="1"/>
  <c r="CP14" i="13"/>
  <c r="CO14" i="13"/>
  <c r="CN14" i="13"/>
  <c r="CM14" i="13"/>
  <c r="BL14" i="12" s="1"/>
  <c r="CL14" i="13"/>
  <c r="CK14" i="13"/>
  <c r="CJ14" i="13"/>
  <c r="CI14" i="13"/>
  <c r="CH14" i="13"/>
  <c r="CG14" i="13"/>
  <c r="CQ13" i="13"/>
  <c r="BP13" i="12" s="1"/>
  <c r="CP13" i="13"/>
  <c r="BO13" i="12" s="1"/>
  <c r="CO13" i="13"/>
  <c r="CN13" i="13"/>
  <c r="CM13" i="13"/>
  <c r="CL13" i="13"/>
  <c r="BK13" i="12" s="1"/>
  <c r="CK13" i="13"/>
  <c r="CJ13" i="13"/>
  <c r="CI13" i="13"/>
  <c r="BH13" i="12" s="1"/>
  <c r="CH13" i="13"/>
  <c r="CG13" i="13"/>
  <c r="CQ12" i="13"/>
  <c r="CP12" i="13"/>
  <c r="CO12" i="13"/>
  <c r="BN12" i="12" s="1"/>
  <c r="CN12" i="13"/>
  <c r="CM12" i="13"/>
  <c r="CL12" i="13"/>
  <c r="BK12" i="12" s="1"/>
  <c r="CK12" i="13"/>
  <c r="BJ12" i="12" s="1"/>
  <c r="CJ12" i="13"/>
  <c r="CI12" i="13"/>
  <c r="CH12" i="13"/>
  <c r="BG12" i="12" s="1"/>
  <c r="CG12" i="13"/>
  <c r="CQ11" i="13"/>
  <c r="CP11" i="13"/>
  <c r="CO11" i="13"/>
  <c r="CN11" i="13"/>
  <c r="BM11" i="12" s="1"/>
  <c r="CM11" i="13"/>
  <c r="CL11" i="13"/>
  <c r="CK11" i="13"/>
  <c r="BJ11" i="12" s="1"/>
  <c r="CJ11" i="13"/>
  <c r="CI11" i="13"/>
  <c r="CH11" i="13"/>
  <c r="CG11" i="13"/>
  <c r="BF11" i="12" s="1"/>
  <c r="CQ10" i="13"/>
  <c r="BP10" i="12" s="1"/>
  <c r="CP10" i="13"/>
  <c r="CO10" i="13"/>
  <c r="CN10" i="13"/>
  <c r="BM10" i="12" s="1"/>
  <c r="CM10" i="13"/>
  <c r="BL10" i="12" s="1"/>
  <c r="CL10" i="13"/>
  <c r="CK10" i="13"/>
  <c r="CJ10" i="13"/>
  <c r="BI10" i="12" s="1"/>
  <c r="CI10" i="13"/>
  <c r="BH10" i="12" s="1"/>
  <c r="CH10" i="13"/>
  <c r="CG10" i="13"/>
  <c r="CQ9" i="13"/>
  <c r="BP9" i="12" s="1"/>
  <c r="CP9" i="13"/>
  <c r="BO9" i="12" s="1"/>
  <c r="CO9" i="13"/>
  <c r="CN9" i="13"/>
  <c r="CM9" i="13"/>
  <c r="CL9" i="13"/>
  <c r="BK9" i="12" s="1"/>
  <c r="CK9" i="13"/>
  <c r="CJ9" i="13"/>
  <c r="CI9" i="13"/>
  <c r="CH9" i="13"/>
  <c r="CR9" i="13" s="1"/>
  <c r="CT9" i="13" s="1"/>
  <c r="CG9" i="13"/>
  <c r="CQ8" i="13"/>
  <c r="CP8" i="13"/>
  <c r="BO8" i="12" s="1"/>
  <c r="CO8" i="13"/>
  <c r="BN8" i="12" s="1"/>
  <c r="CN8" i="13"/>
  <c r="CM8" i="13"/>
  <c r="CL8" i="13"/>
  <c r="BK8" i="12" s="1"/>
  <c r="CK8" i="13"/>
  <c r="BJ8" i="12" s="1"/>
  <c r="CJ8" i="13"/>
  <c r="CI8" i="13"/>
  <c r="CH8" i="13"/>
  <c r="BG8" i="12" s="1"/>
  <c r="CG8" i="13"/>
  <c r="CQ7" i="13"/>
  <c r="CP7" i="13"/>
  <c r="CO7" i="13"/>
  <c r="CN7" i="13"/>
  <c r="BM7" i="12" s="1"/>
  <c r="CM7" i="13"/>
  <c r="CL7" i="13"/>
  <c r="CK7" i="13"/>
  <c r="BJ7" i="12" s="1"/>
  <c r="CJ7" i="13"/>
  <c r="BI7" i="12" s="1"/>
  <c r="CI7" i="13"/>
  <c r="CH7" i="13"/>
  <c r="CG7" i="13"/>
  <c r="BF7" i="12" s="1"/>
  <c r="CQ6" i="13"/>
  <c r="BP6" i="12" s="1"/>
  <c r="CP6" i="13"/>
  <c r="CO6" i="13"/>
  <c r="CN6" i="13"/>
  <c r="CM6" i="13"/>
  <c r="BL6" i="12" s="1"/>
  <c r="CL6" i="13"/>
  <c r="CK6" i="13"/>
  <c r="CJ6" i="13"/>
  <c r="BI6" i="12" s="1"/>
  <c r="CI6" i="13"/>
  <c r="BH6" i="12" s="1"/>
  <c r="CH6" i="13"/>
  <c r="CG6" i="13"/>
  <c r="CQ5" i="13"/>
  <c r="BP5" i="12" s="1"/>
  <c r="CP5" i="13"/>
  <c r="CO5" i="13"/>
  <c r="CN5" i="13"/>
  <c r="CM5" i="13"/>
  <c r="CL5" i="13"/>
  <c r="BK5" i="12" s="1"/>
  <c r="CK5" i="13"/>
  <c r="CJ5" i="13"/>
  <c r="CI5" i="13"/>
  <c r="CH5" i="13"/>
  <c r="CR5" i="13" s="1"/>
  <c r="CG5" i="13"/>
  <c r="CQ4" i="13"/>
  <c r="CP4" i="13"/>
  <c r="CO4" i="13"/>
  <c r="CN4" i="13"/>
  <c r="CM4" i="13"/>
  <c r="CL4" i="13"/>
  <c r="CK4" i="13"/>
  <c r="CJ4" i="13"/>
  <c r="CI4" i="13"/>
  <c r="CH4" i="13"/>
  <c r="CG4" i="13"/>
  <c r="CC63" i="13"/>
  <c r="CB63" i="13"/>
  <c r="CA63" i="13"/>
  <c r="BZ63" i="13"/>
  <c r="BC63" i="12" s="1"/>
  <c r="BY63" i="13"/>
  <c r="BX63" i="13"/>
  <c r="BA63" i="12" s="1"/>
  <c r="BW63" i="13"/>
  <c r="BV63" i="13"/>
  <c r="CC62" i="13"/>
  <c r="CB62" i="13"/>
  <c r="CA62" i="13"/>
  <c r="BZ62" i="13"/>
  <c r="BC62" i="12" s="1"/>
  <c r="BY62" i="13"/>
  <c r="BX62" i="13"/>
  <c r="BA62" i="12" s="1"/>
  <c r="BW62" i="13"/>
  <c r="BV62" i="13"/>
  <c r="AY62" i="12" s="1"/>
  <c r="CC61" i="13"/>
  <c r="CB61" i="13"/>
  <c r="CA61" i="13"/>
  <c r="BZ61" i="13"/>
  <c r="BC61" i="12" s="1"/>
  <c r="BY61" i="13"/>
  <c r="BX61" i="13"/>
  <c r="BA61" i="12" s="1"/>
  <c r="BW61" i="13"/>
  <c r="BV61" i="13"/>
  <c r="AY61" i="12" s="1"/>
  <c r="CC60" i="13"/>
  <c r="CB60" i="13"/>
  <c r="CA60" i="13"/>
  <c r="BZ60" i="13"/>
  <c r="BC60" i="12" s="1"/>
  <c r="BY60" i="13"/>
  <c r="BX60" i="13"/>
  <c r="BA60" i="12" s="1"/>
  <c r="BW60" i="13"/>
  <c r="BV60" i="13"/>
  <c r="CC59" i="13"/>
  <c r="CB59" i="13"/>
  <c r="CA59" i="13"/>
  <c r="BZ59" i="13"/>
  <c r="BC59" i="12" s="1"/>
  <c r="BY59" i="13"/>
  <c r="BX59" i="13"/>
  <c r="BA59" i="12" s="1"/>
  <c r="BW59" i="13"/>
  <c r="BV59" i="13"/>
  <c r="AY59" i="12" s="1"/>
  <c r="CC58" i="13"/>
  <c r="CB58" i="13"/>
  <c r="CA58" i="13"/>
  <c r="BZ58" i="13"/>
  <c r="BC58" i="12" s="1"/>
  <c r="BY58" i="13"/>
  <c r="BX58" i="13"/>
  <c r="BA58" i="12" s="1"/>
  <c r="BW58" i="13"/>
  <c r="BV58" i="13"/>
  <c r="CC57" i="13"/>
  <c r="CB57" i="13"/>
  <c r="CA57" i="13"/>
  <c r="BZ57" i="13"/>
  <c r="BC57" i="12" s="1"/>
  <c r="BY57" i="13"/>
  <c r="BX57" i="13"/>
  <c r="BA57" i="12" s="1"/>
  <c r="BW57" i="13"/>
  <c r="BV57" i="13"/>
  <c r="CC56" i="13"/>
  <c r="CB56" i="13"/>
  <c r="CA56" i="13"/>
  <c r="BZ56" i="13"/>
  <c r="BC56" i="12" s="1"/>
  <c r="BY56" i="13"/>
  <c r="BX56" i="13"/>
  <c r="BA56" i="12" s="1"/>
  <c r="BW56" i="13"/>
  <c r="BV56" i="13"/>
  <c r="CC55" i="13"/>
  <c r="CB55" i="13"/>
  <c r="CA55" i="13"/>
  <c r="BZ55" i="13"/>
  <c r="BC55" i="12" s="1"/>
  <c r="BY55" i="13"/>
  <c r="BX55" i="13"/>
  <c r="BA55" i="12" s="1"/>
  <c r="BW55" i="13"/>
  <c r="BV55" i="13"/>
  <c r="CC54" i="13"/>
  <c r="CB54" i="13"/>
  <c r="CA54" i="13"/>
  <c r="BZ54" i="13"/>
  <c r="BC54" i="12" s="1"/>
  <c r="BY54" i="13"/>
  <c r="BX54" i="13"/>
  <c r="BA54" i="12" s="1"/>
  <c r="BW54" i="13"/>
  <c r="BV54" i="13"/>
  <c r="AY54" i="12" s="1"/>
  <c r="CC53" i="13"/>
  <c r="CB53" i="13"/>
  <c r="CA53" i="13"/>
  <c r="BZ53" i="13"/>
  <c r="BC53" i="12" s="1"/>
  <c r="BY53" i="13"/>
  <c r="BX53" i="13"/>
  <c r="BA53" i="12" s="1"/>
  <c r="BW53" i="13"/>
  <c r="BV53" i="13"/>
  <c r="AY53" i="12" s="1"/>
  <c r="CC52" i="13"/>
  <c r="CB52" i="13"/>
  <c r="CA52" i="13"/>
  <c r="BZ52" i="13"/>
  <c r="BC52" i="12" s="1"/>
  <c r="BY52" i="13"/>
  <c r="BX52" i="13"/>
  <c r="BA52" i="12" s="1"/>
  <c r="BW52" i="13"/>
  <c r="BV52" i="13"/>
  <c r="AY52" i="12" s="1"/>
  <c r="CC51" i="13"/>
  <c r="CB51" i="13"/>
  <c r="CA51" i="13"/>
  <c r="BZ51" i="13"/>
  <c r="BC51" i="12" s="1"/>
  <c r="BY51" i="13"/>
  <c r="BX51" i="13"/>
  <c r="BA51" i="12" s="1"/>
  <c r="BW51" i="13"/>
  <c r="BV51" i="13"/>
  <c r="CD51" i="13" s="1"/>
  <c r="CF51" i="13" s="1"/>
  <c r="CC50" i="13"/>
  <c r="CB50" i="13"/>
  <c r="CA50" i="13"/>
  <c r="BZ50" i="13"/>
  <c r="BC50" i="12" s="1"/>
  <c r="BY50" i="13"/>
  <c r="BX50" i="13"/>
  <c r="BA50" i="12" s="1"/>
  <c r="BW50" i="13"/>
  <c r="BV50" i="13"/>
  <c r="AY50" i="12" s="1"/>
  <c r="CC49" i="13"/>
  <c r="CB49" i="13"/>
  <c r="CA49" i="13"/>
  <c r="BZ49" i="13"/>
  <c r="BC49" i="12" s="1"/>
  <c r="BY49" i="13"/>
  <c r="BX49" i="13"/>
  <c r="BA49" i="12" s="1"/>
  <c r="BW49" i="13"/>
  <c r="BV49" i="13"/>
  <c r="AY49" i="12" s="1"/>
  <c r="CC48" i="13"/>
  <c r="CB48" i="13"/>
  <c r="CA48" i="13"/>
  <c r="BZ48" i="13"/>
  <c r="BC48" i="12" s="1"/>
  <c r="BY48" i="13"/>
  <c r="BX48" i="13"/>
  <c r="BA48" i="12" s="1"/>
  <c r="BW48" i="13"/>
  <c r="BV48" i="13"/>
  <c r="AY48" i="12" s="1"/>
  <c r="CC47" i="13"/>
  <c r="CB47" i="13"/>
  <c r="CA47" i="13"/>
  <c r="BZ47" i="13"/>
  <c r="BC47" i="12" s="1"/>
  <c r="BY47" i="13"/>
  <c r="BX47" i="13"/>
  <c r="BA47" i="12" s="1"/>
  <c r="BW47" i="13"/>
  <c r="BV47" i="13"/>
  <c r="AY47" i="12" s="1"/>
  <c r="CC46" i="13"/>
  <c r="CB46" i="13"/>
  <c r="CA46" i="13"/>
  <c r="BZ46" i="13"/>
  <c r="BC46" i="12" s="1"/>
  <c r="BY46" i="13"/>
  <c r="BX46" i="13"/>
  <c r="BA46" i="12" s="1"/>
  <c r="BW46" i="13"/>
  <c r="BV46" i="13"/>
  <c r="AY46" i="12" s="1"/>
  <c r="CC45" i="13"/>
  <c r="CB45" i="13"/>
  <c r="CA45" i="13"/>
  <c r="BZ45" i="13"/>
  <c r="BC45" i="12" s="1"/>
  <c r="BY45" i="13"/>
  <c r="BX45" i="13"/>
  <c r="BA45" i="12" s="1"/>
  <c r="BW45" i="13"/>
  <c r="BV45" i="13"/>
  <c r="CC44" i="13"/>
  <c r="CB44" i="13"/>
  <c r="CA44" i="13"/>
  <c r="BZ44" i="13"/>
  <c r="BC44" i="12" s="1"/>
  <c r="BY44" i="13"/>
  <c r="BX44" i="13"/>
  <c r="BA44" i="12" s="1"/>
  <c r="BW44" i="13"/>
  <c r="BV44" i="13"/>
  <c r="CD44" i="13" s="1"/>
  <c r="CC43" i="13"/>
  <c r="CB43" i="13"/>
  <c r="CA43" i="13"/>
  <c r="BZ43" i="13"/>
  <c r="BC43" i="12" s="1"/>
  <c r="BY43" i="13"/>
  <c r="BX43" i="13"/>
  <c r="BA43" i="12" s="1"/>
  <c r="BW43" i="13"/>
  <c r="BV43" i="13"/>
  <c r="CC42" i="13"/>
  <c r="CB42" i="13"/>
  <c r="CA42" i="13"/>
  <c r="BZ42" i="13"/>
  <c r="BC42" i="12" s="1"/>
  <c r="BY42" i="13"/>
  <c r="BX42" i="13"/>
  <c r="BA42" i="12" s="1"/>
  <c r="BW42" i="13"/>
  <c r="BV42" i="13"/>
  <c r="AY42" i="12" s="1"/>
  <c r="CC41" i="13"/>
  <c r="CB41" i="13"/>
  <c r="CA41" i="13"/>
  <c r="BZ41" i="13"/>
  <c r="BC41" i="12" s="1"/>
  <c r="BY41" i="13"/>
  <c r="BX41" i="13"/>
  <c r="BA41" i="12" s="1"/>
  <c r="BW41" i="13"/>
  <c r="BV41" i="13"/>
  <c r="AY41" i="12" s="1"/>
  <c r="CC40" i="13"/>
  <c r="CB40" i="13"/>
  <c r="CA40" i="13"/>
  <c r="BZ40" i="13"/>
  <c r="BC40" i="12" s="1"/>
  <c r="BY40" i="13"/>
  <c r="BX40" i="13"/>
  <c r="BA40" i="12" s="1"/>
  <c r="BW40" i="13"/>
  <c r="BV40" i="13"/>
  <c r="CD40" i="13" s="1"/>
  <c r="CF40" i="13" s="1"/>
  <c r="CC39" i="13"/>
  <c r="CB39" i="13"/>
  <c r="CA39" i="13"/>
  <c r="BZ39" i="13"/>
  <c r="BC39" i="12" s="1"/>
  <c r="BY39" i="13"/>
  <c r="BX39" i="13"/>
  <c r="BA39" i="12" s="1"/>
  <c r="BW39" i="13"/>
  <c r="BV39" i="13"/>
  <c r="CD39" i="13" s="1"/>
  <c r="CF39" i="13" s="1"/>
  <c r="CC38" i="13"/>
  <c r="CB38" i="13"/>
  <c r="CA38" i="13"/>
  <c r="BZ38" i="13"/>
  <c r="BC38" i="12" s="1"/>
  <c r="BY38" i="13"/>
  <c r="BX38" i="13"/>
  <c r="BA38" i="12" s="1"/>
  <c r="BW38" i="13"/>
  <c r="BV38" i="13"/>
  <c r="CC37" i="13"/>
  <c r="CB37" i="13"/>
  <c r="CA37" i="13"/>
  <c r="BZ37" i="13"/>
  <c r="BC37" i="12" s="1"/>
  <c r="BY37" i="13"/>
  <c r="BX37" i="13"/>
  <c r="BA37" i="12" s="1"/>
  <c r="BW37" i="13"/>
  <c r="BV37" i="13"/>
  <c r="CD37" i="13" s="1"/>
  <c r="CF37" i="13" s="1"/>
  <c r="CC36" i="13"/>
  <c r="CB36" i="13"/>
  <c r="CA36" i="13"/>
  <c r="BZ36" i="13"/>
  <c r="BC36" i="12" s="1"/>
  <c r="BY36" i="13"/>
  <c r="BX36" i="13"/>
  <c r="BA36" i="12" s="1"/>
  <c r="BW36" i="13"/>
  <c r="BV36" i="13"/>
  <c r="AY36" i="12" s="1"/>
  <c r="CC35" i="13"/>
  <c r="CB35" i="13"/>
  <c r="CA35" i="13"/>
  <c r="BZ35" i="13"/>
  <c r="BC35" i="12" s="1"/>
  <c r="BY35" i="13"/>
  <c r="BX35" i="13"/>
  <c r="BA35" i="12" s="1"/>
  <c r="BW35" i="13"/>
  <c r="BV35" i="13"/>
  <c r="AY35" i="12" s="1"/>
  <c r="CC34" i="13"/>
  <c r="CB34" i="13"/>
  <c r="CA34" i="13"/>
  <c r="BZ34" i="13"/>
  <c r="BC34" i="12" s="1"/>
  <c r="BY34" i="13"/>
  <c r="BX34" i="13"/>
  <c r="BA34" i="12" s="1"/>
  <c r="BW34" i="13"/>
  <c r="BV34" i="13"/>
  <c r="CD34" i="13" s="1"/>
  <c r="CC33" i="13"/>
  <c r="CB33" i="13"/>
  <c r="CA33" i="13"/>
  <c r="BZ33" i="13"/>
  <c r="BC33" i="12" s="1"/>
  <c r="BY33" i="13"/>
  <c r="BX33" i="13"/>
  <c r="BA33" i="12" s="1"/>
  <c r="BW33" i="13"/>
  <c r="BV33" i="13"/>
  <c r="CC32" i="13"/>
  <c r="CB32" i="13"/>
  <c r="CA32" i="13"/>
  <c r="BZ32" i="13"/>
  <c r="BC32" i="12" s="1"/>
  <c r="BY32" i="13"/>
  <c r="BX32" i="13"/>
  <c r="BA32" i="12" s="1"/>
  <c r="BW32" i="13"/>
  <c r="BV32" i="13"/>
  <c r="AY32" i="12" s="1"/>
  <c r="CC31" i="13"/>
  <c r="CB31" i="13"/>
  <c r="CA31" i="13"/>
  <c r="BZ31" i="13"/>
  <c r="BC31" i="12" s="1"/>
  <c r="BY31" i="13"/>
  <c r="BX31" i="13"/>
  <c r="BA31" i="12" s="1"/>
  <c r="BW31" i="13"/>
  <c r="BV31" i="13"/>
  <c r="AY31" i="12" s="1"/>
  <c r="CC30" i="13"/>
  <c r="CB30" i="13"/>
  <c r="CA30" i="13"/>
  <c r="BZ30" i="13"/>
  <c r="BC30" i="12" s="1"/>
  <c r="BY30" i="13"/>
  <c r="BX30" i="13"/>
  <c r="BA30" i="12" s="1"/>
  <c r="BW30" i="13"/>
  <c r="BV30" i="13"/>
  <c r="AY30" i="12" s="1"/>
  <c r="CC29" i="13"/>
  <c r="CB29" i="13"/>
  <c r="CA29" i="13"/>
  <c r="BZ29" i="13"/>
  <c r="BC29" i="12" s="1"/>
  <c r="BY29" i="13"/>
  <c r="BX29" i="13"/>
  <c r="BW29" i="13"/>
  <c r="BV29" i="13"/>
  <c r="CC28" i="13"/>
  <c r="CB28" i="13"/>
  <c r="CA28" i="13"/>
  <c r="BZ28" i="13"/>
  <c r="BC28" i="12" s="1"/>
  <c r="BY28" i="13"/>
  <c r="BX28" i="13"/>
  <c r="BA28" i="12" s="1"/>
  <c r="BW28" i="13"/>
  <c r="BV28" i="13"/>
  <c r="CC27" i="13"/>
  <c r="CB27" i="13"/>
  <c r="CA27" i="13"/>
  <c r="BZ27" i="13"/>
  <c r="BC27" i="12" s="1"/>
  <c r="BY27" i="13"/>
  <c r="BX27" i="13"/>
  <c r="BA27" i="12" s="1"/>
  <c r="BW27" i="13"/>
  <c r="BV27" i="13"/>
  <c r="CD27" i="13" s="1"/>
  <c r="CF27" i="13" s="1"/>
  <c r="CC26" i="13"/>
  <c r="CB26" i="13"/>
  <c r="CA26" i="13"/>
  <c r="BZ26" i="13"/>
  <c r="BC26" i="12" s="1"/>
  <c r="BY26" i="13"/>
  <c r="BX26" i="13"/>
  <c r="BA26" i="12" s="1"/>
  <c r="BW26" i="13"/>
  <c r="BV26" i="13"/>
  <c r="AY26" i="12" s="1"/>
  <c r="CC25" i="13"/>
  <c r="CB25" i="13"/>
  <c r="CA25" i="13"/>
  <c r="BZ25" i="13"/>
  <c r="BC25" i="12" s="1"/>
  <c r="BY25" i="13"/>
  <c r="BX25" i="13"/>
  <c r="BA25" i="12" s="1"/>
  <c r="BW25" i="13"/>
  <c r="BV25" i="13"/>
  <c r="AY25" i="12" s="1"/>
  <c r="CC24" i="13"/>
  <c r="CB24" i="13"/>
  <c r="CA24" i="13"/>
  <c r="BZ24" i="13"/>
  <c r="BC24" i="12" s="1"/>
  <c r="BY24" i="13"/>
  <c r="BX24" i="13"/>
  <c r="BA24" i="12" s="1"/>
  <c r="BW24" i="13"/>
  <c r="BV24" i="13"/>
  <c r="CC23" i="13"/>
  <c r="CB23" i="13"/>
  <c r="CA23" i="13"/>
  <c r="BZ23" i="13"/>
  <c r="BC23" i="12" s="1"/>
  <c r="BY23" i="13"/>
  <c r="BX23" i="13"/>
  <c r="BA23" i="12" s="1"/>
  <c r="BW23" i="13"/>
  <c r="BV23" i="13"/>
  <c r="AY23" i="12" s="1"/>
  <c r="CC22" i="13"/>
  <c r="CB22" i="13"/>
  <c r="CA22" i="13"/>
  <c r="BZ22" i="13"/>
  <c r="BC22" i="12" s="1"/>
  <c r="BY22" i="13"/>
  <c r="BX22" i="13"/>
  <c r="BA22" i="12" s="1"/>
  <c r="BW22" i="13"/>
  <c r="BV22" i="13"/>
  <c r="CD22" i="13" s="1"/>
  <c r="CF22" i="13" s="1"/>
  <c r="CC21" i="13"/>
  <c r="CB21" i="13"/>
  <c r="CA21" i="13"/>
  <c r="BZ21" i="13"/>
  <c r="BC21" i="12" s="1"/>
  <c r="BY21" i="13"/>
  <c r="BX21" i="13"/>
  <c r="BA21" i="12" s="1"/>
  <c r="BW21" i="13"/>
  <c r="BV21" i="13"/>
  <c r="AY21" i="12" s="1"/>
  <c r="CC20" i="13"/>
  <c r="CB20" i="13"/>
  <c r="CA20" i="13"/>
  <c r="BZ20" i="13"/>
  <c r="BC20" i="12" s="1"/>
  <c r="BY20" i="13"/>
  <c r="BX20" i="13"/>
  <c r="BA20" i="12" s="1"/>
  <c r="BW20" i="13"/>
  <c r="BV20" i="13"/>
  <c r="CD20" i="13" s="1"/>
  <c r="CF20" i="13" s="1"/>
  <c r="CC19" i="13"/>
  <c r="CB19" i="13"/>
  <c r="CA19" i="13"/>
  <c r="BZ19" i="13"/>
  <c r="BC19" i="12" s="1"/>
  <c r="BY19" i="13"/>
  <c r="BX19" i="13"/>
  <c r="BA19" i="12" s="1"/>
  <c r="BW19" i="13"/>
  <c r="BV19" i="13"/>
  <c r="AY19" i="12" s="1"/>
  <c r="CC18" i="13"/>
  <c r="CB18" i="13"/>
  <c r="CA18" i="13"/>
  <c r="BZ18" i="13"/>
  <c r="BC18" i="12" s="1"/>
  <c r="BY18" i="13"/>
  <c r="BX18" i="13"/>
  <c r="BA18" i="12" s="1"/>
  <c r="BW18" i="13"/>
  <c r="BV18" i="13"/>
  <c r="AY18" i="12" s="1"/>
  <c r="CC17" i="13"/>
  <c r="CB17" i="13"/>
  <c r="CA17" i="13"/>
  <c r="BZ17" i="13"/>
  <c r="BC17" i="12" s="1"/>
  <c r="BY17" i="13"/>
  <c r="BX17" i="13"/>
  <c r="BA17" i="12" s="1"/>
  <c r="BW17" i="13"/>
  <c r="BV17" i="13"/>
  <c r="CD17" i="13" s="1"/>
  <c r="CF17" i="13" s="1"/>
  <c r="CC16" i="13"/>
  <c r="CB16" i="13"/>
  <c r="CA16" i="13"/>
  <c r="BZ16" i="13"/>
  <c r="BC16" i="12" s="1"/>
  <c r="BY16" i="13"/>
  <c r="BX16" i="13"/>
  <c r="BA16" i="12" s="1"/>
  <c r="BW16" i="13"/>
  <c r="BV16" i="13"/>
  <c r="AY16" i="12" s="1"/>
  <c r="CC15" i="13"/>
  <c r="CB15" i="13"/>
  <c r="CA15" i="13"/>
  <c r="BZ15" i="13"/>
  <c r="BC15" i="12" s="1"/>
  <c r="BY15" i="13"/>
  <c r="BX15" i="13"/>
  <c r="BA15" i="12" s="1"/>
  <c r="BW15" i="13"/>
  <c r="BV15" i="13"/>
  <c r="AY15" i="12" s="1"/>
  <c r="CC14" i="13"/>
  <c r="CB14" i="13"/>
  <c r="CA14" i="13"/>
  <c r="BZ14" i="13"/>
  <c r="BC14" i="12" s="1"/>
  <c r="BY14" i="13"/>
  <c r="BX14" i="13"/>
  <c r="BA14" i="12" s="1"/>
  <c r="BW14" i="13"/>
  <c r="BV14" i="13"/>
  <c r="CD14" i="13" s="1"/>
  <c r="CC13" i="13"/>
  <c r="CB13" i="13"/>
  <c r="CA13" i="13"/>
  <c r="BZ13" i="13"/>
  <c r="BC13" i="12" s="1"/>
  <c r="BY13" i="13"/>
  <c r="BX13" i="13"/>
  <c r="BA13" i="12" s="1"/>
  <c r="BW13" i="13"/>
  <c r="BV13" i="13"/>
  <c r="CC12" i="13"/>
  <c r="CB12" i="13"/>
  <c r="CA12" i="13"/>
  <c r="BZ12" i="13"/>
  <c r="BC12" i="12" s="1"/>
  <c r="BY12" i="13"/>
  <c r="BX12" i="13"/>
  <c r="BA12" i="12" s="1"/>
  <c r="BW12" i="13"/>
  <c r="BV12" i="13"/>
  <c r="AY12" i="12" s="1"/>
  <c r="CC11" i="13"/>
  <c r="CB11" i="13"/>
  <c r="CA11" i="13"/>
  <c r="BZ11" i="13"/>
  <c r="BC11" i="12" s="1"/>
  <c r="BY11" i="13"/>
  <c r="BX11" i="13"/>
  <c r="BA11" i="12" s="1"/>
  <c r="BW11" i="13"/>
  <c r="BV11" i="13"/>
  <c r="AY11" i="12" s="1"/>
  <c r="CC10" i="13"/>
  <c r="CB10" i="13"/>
  <c r="CA10" i="13"/>
  <c r="BZ10" i="13"/>
  <c r="BC10" i="12" s="1"/>
  <c r="BY10" i="13"/>
  <c r="BX10" i="13"/>
  <c r="BA10" i="12" s="1"/>
  <c r="BW10" i="13"/>
  <c r="BV10" i="13"/>
  <c r="AY10" i="12" s="1"/>
  <c r="CC9" i="13"/>
  <c r="CB9" i="13"/>
  <c r="CA9" i="13"/>
  <c r="BZ9" i="13"/>
  <c r="BC9" i="12" s="1"/>
  <c r="BY9" i="13"/>
  <c r="BX9" i="13"/>
  <c r="BA9" i="12" s="1"/>
  <c r="BW9" i="13"/>
  <c r="BV9" i="13"/>
  <c r="CD9" i="13" s="1"/>
  <c r="CF9" i="13" s="1"/>
  <c r="CC8" i="13"/>
  <c r="CB8" i="13"/>
  <c r="CA8" i="13"/>
  <c r="BZ8" i="13"/>
  <c r="BC8" i="12" s="1"/>
  <c r="BY8" i="13"/>
  <c r="BX8" i="13"/>
  <c r="BA8" i="12" s="1"/>
  <c r="BW8" i="13"/>
  <c r="BV8" i="13"/>
  <c r="AY8" i="12" s="1"/>
  <c r="CC7" i="13"/>
  <c r="CB7" i="13"/>
  <c r="CA7" i="13"/>
  <c r="BZ7" i="13"/>
  <c r="BC7" i="12" s="1"/>
  <c r="BY7" i="13"/>
  <c r="BX7" i="13"/>
  <c r="BA7" i="12" s="1"/>
  <c r="BW7" i="13"/>
  <c r="BV7" i="13"/>
  <c r="CD7" i="13" s="1"/>
  <c r="CC6" i="13"/>
  <c r="CB6" i="13"/>
  <c r="CA6" i="13"/>
  <c r="BZ6" i="13"/>
  <c r="BC6" i="12" s="1"/>
  <c r="BY6" i="13"/>
  <c r="BX6" i="13"/>
  <c r="BA6" i="12" s="1"/>
  <c r="BW6" i="13"/>
  <c r="BV6" i="13"/>
  <c r="CD6" i="13" s="1"/>
  <c r="CF6" i="13" s="1"/>
  <c r="CC5" i="13"/>
  <c r="CB5" i="13"/>
  <c r="CA5" i="13"/>
  <c r="BZ5" i="13"/>
  <c r="BY5" i="13"/>
  <c r="BX5" i="13"/>
  <c r="BA5" i="12" s="1"/>
  <c r="BW5" i="13"/>
  <c r="BV5" i="13"/>
  <c r="CC4" i="13"/>
  <c r="CC68" i="13" s="1"/>
  <c r="CC69" i="13" s="1"/>
  <c r="CC70" i="13" s="1"/>
  <c r="CB4" i="13"/>
  <c r="CB68" i="13" s="1"/>
  <c r="CB69" i="13" s="1"/>
  <c r="CB70" i="13" s="1"/>
  <c r="CA4" i="13"/>
  <c r="CA68" i="13" s="1"/>
  <c r="CA69" i="13" s="1"/>
  <c r="CA70" i="13" s="1"/>
  <c r="BZ4" i="13"/>
  <c r="BZ68" i="13" s="1"/>
  <c r="BZ69" i="13" s="1"/>
  <c r="BZ70" i="13" s="1"/>
  <c r="BY4" i="13"/>
  <c r="BX4" i="13"/>
  <c r="BA4" i="12" s="1"/>
  <c r="BW4" i="13"/>
  <c r="BV4" i="13"/>
  <c r="AY4" i="12" s="1"/>
  <c r="BR63" i="13"/>
  <c r="AX63" i="12" s="1"/>
  <c r="BQ63" i="13"/>
  <c r="BP63" i="13"/>
  <c r="BO63" i="13"/>
  <c r="AW63" i="12" s="1"/>
  <c r="BN63" i="13"/>
  <c r="AV63" i="12" s="1"/>
  <c r="BM63" i="13"/>
  <c r="BL63" i="13"/>
  <c r="BK63" i="13"/>
  <c r="AT63" i="12" s="1"/>
  <c r="BJ63" i="13"/>
  <c r="BI63" i="13"/>
  <c r="BH63" i="13"/>
  <c r="BG63" i="13"/>
  <c r="BS63" i="13" s="1"/>
  <c r="BU63" i="13" s="1"/>
  <c r="BF63" i="13"/>
  <c r="BE63" i="13"/>
  <c r="BD63" i="13"/>
  <c r="BR62" i="13"/>
  <c r="AX62" i="12" s="1"/>
  <c r="BQ62" i="13"/>
  <c r="BP62" i="13"/>
  <c r="BO62" i="13"/>
  <c r="AW62" i="12" s="1"/>
  <c r="BN62" i="13"/>
  <c r="AV62" i="12" s="1"/>
  <c r="BM62" i="13"/>
  <c r="BL62" i="13"/>
  <c r="BK62" i="13"/>
  <c r="BJ62" i="13"/>
  <c r="AS62" i="12" s="1"/>
  <c r="BI62" i="13"/>
  <c r="BH62" i="13"/>
  <c r="BG62" i="13"/>
  <c r="BF62" i="13"/>
  <c r="BS62" i="13" s="1"/>
  <c r="BU62" i="13" s="1"/>
  <c r="BE62" i="13"/>
  <c r="BD62" i="13"/>
  <c r="BR61" i="13"/>
  <c r="AX61" i="12" s="1"/>
  <c r="BQ61" i="13"/>
  <c r="BP61" i="13"/>
  <c r="BO61" i="13"/>
  <c r="AW61" i="12" s="1"/>
  <c r="BN61" i="13"/>
  <c r="AV61" i="12" s="1"/>
  <c r="BM61" i="13"/>
  <c r="BL61" i="13"/>
  <c r="BK61" i="13"/>
  <c r="BJ61" i="13"/>
  <c r="BI61" i="13"/>
  <c r="AR61" i="12" s="1"/>
  <c r="BH61" i="13"/>
  <c r="BG61" i="13"/>
  <c r="BF61" i="13"/>
  <c r="BE61" i="13"/>
  <c r="AN61" i="12" s="1"/>
  <c r="BD61" i="13"/>
  <c r="BR60" i="13"/>
  <c r="AX60" i="12" s="1"/>
  <c r="BQ60" i="13"/>
  <c r="BP60" i="13"/>
  <c r="BO60" i="13"/>
  <c r="AW60" i="12" s="1"/>
  <c r="BN60" i="13"/>
  <c r="AV60" i="12" s="1"/>
  <c r="BM60" i="13"/>
  <c r="BL60" i="13"/>
  <c r="AU60" i="12" s="1"/>
  <c r="BK60" i="13"/>
  <c r="BJ60" i="13"/>
  <c r="BI60" i="13"/>
  <c r="BH60" i="13"/>
  <c r="AQ60" i="12" s="1"/>
  <c r="BG60" i="13"/>
  <c r="BF60" i="13"/>
  <c r="BE60" i="13"/>
  <c r="BD60" i="13"/>
  <c r="BR59" i="13"/>
  <c r="AX59" i="12" s="1"/>
  <c r="BQ59" i="13"/>
  <c r="BP59" i="13"/>
  <c r="BO59" i="13"/>
  <c r="AW59" i="12" s="1"/>
  <c r="BN59" i="13"/>
  <c r="AV59" i="12" s="1"/>
  <c r="BM59" i="13"/>
  <c r="BL59" i="13"/>
  <c r="BK59" i="13"/>
  <c r="AT59" i="12" s="1"/>
  <c r="BJ59" i="13"/>
  <c r="BI59" i="13"/>
  <c r="BH59" i="13"/>
  <c r="BG59" i="13"/>
  <c r="AP59" i="12" s="1"/>
  <c r="BF59" i="13"/>
  <c r="BE59" i="13"/>
  <c r="BD59" i="13"/>
  <c r="BR58" i="13"/>
  <c r="AX58" i="12" s="1"/>
  <c r="BQ58" i="13"/>
  <c r="BP58" i="13"/>
  <c r="BO58" i="13"/>
  <c r="AW58" i="12" s="1"/>
  <c r="BN58" i="13"/>
  <c r="AV58" i="12" s="1"/>
  <c r="BM58" i="13"/>
  <c r="BL58" i="13"/>
  <c r="BK58" i="13"/>
  <c r="BJ58" i="13"/>
  <c r="AS58" i="12" s="1"/>
  <c r="BI58" i="13"/>
  <c r="BH58" i="13"/>
  <c r="BG58" i="13"/>
  <c r="BF58" i="13"/>
  <c r="AO58" i="12" s="1"/>
  <c r="BE58" i="13"/>
  <c r="BD58" i="13"/>
  <c r="BR57" i="13"/>
  <c r="AX57" i="12" s="1"/>
  <c r="BQ57" i="13"/>
  <c r="BP57" i="13"/>
  <c r="BO57" i="13"/>
  <c r="AW57" i="12" s="1"/>
  <c r="BN57" i="13"/>
  <c r="AV57" i="12" s="1"/>
  <c r="BM57" i="13"/>
  <c r="BL57" i="13"/>
  <c r="BK57" i="13"/>
  <c r="BJ57" i="13"/>
  <c r="BI57" i="13"/>
  <c r="AR57" i="12" s="1"/>
  <c r="BH57" i="13"/>
  <c r="BG57" i="13"/>
  <c r="BF57" i="13"/>
  <c r="BE57" i="13"/>
  <c r="BD57" i="13"/>
  <c r="BR56" i="13"/>
  <c r="AX56" i="12" s="1"/>
  <c r="BQ56" i="13"/>
  <c r="BP56" i="13"/>
  <c r="BO56" i="13"/>
  <c r="AW56" i="12" s="1"/>
  <c r="BN56" i="13"/>
  <c r="AV56" i="12" s="1"/>
  <c r="BM56" i="13"/>
  <c r="BL56" i="13"/>
  <c r="AU56" i="12" s="1"/>
  <c r="BK56" i="13"/>
  <c r="BJ56" i="13"/>
  <c r="BI56" i="13"/>
  <c r="BH56" i="13"/>
  <c r="AQ56" i="12" s="1"/>
  <c r="BG56" i="13"/>
  <c r="BF56" i="13"/>
  <c r="BE56" i="13"/>
  <c r="BD56" i="13"/>
  <c r="AM56" i="12" s="1"/>
  <c r="BR55" i="13"/>
  <c r="AX55" i="12" s="1"/>
  <c r="BQ55" i="13"/>
  <c r="BP55" i="13"/>
  <c r="BO55" i="13"/>
  <c r="AW55" i="12" s="1"/>
  <c r="BN55" i="13"/>
  <c r="AV55" i="12" s="1"/>
  <c r="BM55" i="13"/>
  <c r="BL55" i="13"/>
  <c r="BK55" i="13"/>
  <c r="AT55" i="12" s="1"/>
  <c r="BJ55" i="13"/>
  <c r="BI55" i="13"/>
  <c r="BH55" i="13"/>
  <c r="BG55" i="13"/>
  <c r="AP55" i="12" s="1"/>
  <c r="BF55" i="13"/>
  <c r="BE55" i="13"/>
  <c r="BD55" i="13"/>
  <c r="BR54" i="13"/>
  <c r="AX54" i="12" s="1"/>
  <c r="BQ54" i="13"/>
  <c r="BP54" i="13"/>
  <c r="BO54" i="13"/>
  <c r="AW54" i="12" s="1"/>
  <c r="BN54" i="13"/>
  <c r="AV54" i="12" s="1"/>
  <c r="BM54" i="13"/>
  <c r="BL54" i="13"/>
  <c r="BK54" i="13"/>
  <c r="BJ54" i="13"/>
  <c r="AS54" i="12" s="1"/>
  <c r="BI54" i="13"/>
  <c r="BH54" i="13"/>
  <c r="BG54" i="13"/>
  <c r="BF54" i="13"/>
  <c r="BE54" i="13"/>
  <c r="BD54" i="13"/>
  <c r="BR53" i="13"/>
  <c r="AX53" i="12" s="1"/>
  <c r="BQ53" i="13"/>
  <c r="BP53" i="13"/>
  <c r="BO53" i="13"/>
  <c r="AW53" i="12" s="1"/>
  <c r="BN53" i="13"/>
  <c r="AV53" i="12" s="1"/>
  <c r="BM53" i="13"/>
  <c r="BL53" i="13"/>
  <c r="BK53" i="13"/>
  <c r="BJ53" i="13"/>
  <c r="BI53" i="13"/>
  <c r="AR53" i="12" s="1"/>
  <c r="BH53" i="13"/>
  <c r="BG53" i="13"/>
  <c r="BF53" i="13"/>
  <c r="BE53" i="13"/>
  <c r="BD53" i="13"/>
  <c r="BR52" i="13"/>
  <c r="AX52" i="12" s="1"/>
  <c r="BQ52" i="13"/>
  <c r="BP52" i="13"/>
  <c r="BO52" i="13"/>
  <c r="AW52" i="12" s="1"/>
  <c r="BN52" i="13"/>
  <c r="AV52" i="12" s="1"/>
  <c r="BM52" i="13"/>
  <c r="BL52" i="13"/>
  <c r="AU52" i="12" s="1"/>
  <c r="BK52" i="13"/>
  <c r="BJ52" i="13"/>
  <c r="BI52" i="13"/>
  <c r="BH52" i="13"/>
  <c r="AQ52" i="12" s="1"/>
  <c r="BG52" i="13"/>
  <c r="BF52" i="13"/>
  <c r="BE52" i="13"/>
  <c r="BD52" i="13"/>
  <c r="BR51" i="13"/>
  <c r="AX51" i="12" s="1"/>
  <c r="BQ51" i="13"/>
  <c r="BP51" i="13"/>
  <c r="BO51" i="13"/>
  <c r="AW51" i="12" s="1"/>
  <c r="BN51" i="13"/>
  <c r="AV51" i="12" s="1"/>
  <c r="BM51" i="13"/>
  <c r="BL51" i="13"/>
  <c r="BK51" i="13"/>
  <c r="AT51" i="12" s="1"/>
  <c r="BJ51" i="13"/>
  <c r="BI51" i="13"/>
  <c r="BH51" i="13"/>
  <c r="BG51" i="13"/>
  <c r="BF51" i="13"/>
  <c r="BE51" i="13"/>
  <c r="BD51" i="13"/>
  <c r="BR50" i="13"/>
  <c r="AX50" i="12" s="1"/>
  <c r="BQ50" i="13"/>
  <c r="BP50" i="13"/>
  <c r="BO50" i="13"/>
  <c r="AW50" i="12" s="1"/>
  <c r="BN50" i="13"/>
  <c r="AV50" i="12" s="1"/>
  <c r="BM50" i="13"/>
  <c r="BL50" i="13"/>
  <c r="BK50" i="13"/>
  <c r="BJ50" i="13"/>
  <c r="AS50" i="12" s="1"/>
  <c r="BI50" i="13"/>
  <c r="BH50" i="13"/>
  <c r="BG50" i="13"/>
  <c r="BF50" i="13"/>
  <c r="BE50" i="13"/>
  <c r="BD50" i="13"/>
  <c r="BR49" i="13"/>
  <c r="AX49" i="12" s="1"/>
  <c r="BQ49" i="13"/>
  <c r="BP49" i="13"/>
  <c r="BO49" i="13"/>
  <c r="AW49" i="12" s="1"/>
  <c r="BN49" i="13"/>
  <c r="AV49" i="12" s="1"/>
  <c r="BM49" i="13"/>
  <c r="BL49" i="13"/>
  <c r="BK49" i="13"/>
  <c r="BJ49" i="13"/>
  <c r="BI49" i="13"/>
  <c r="AR49" i="12" s="1"/>
  <c r="BH49" i="13"/>
  <c r="BG49" i="13"/>
  <c r="BF49" i="13"/>
  <c r="BE49" i="13"/>
  <c r="BD49" i="13"/>
  <c r="BR48" i="13"/>
  <c r="AX48" i="12" s="1"/>
  <c r="BQ48" i="13"/>
  <c r="BP48" i="13"/>
  <c r="BO48" i="13"/>
  <c r="AW48" i="12" s="1"/>
  <c r="BN48" i="13"/>
  <c r="AV48" i="12" s="1"/>
  <c r="BM48" i="13"/>
  <c r="BL48" i="13"/>
  <c r="AU48" i="12" s="1"/>
  <c r="BK48" i="13"/>
  <c r="BJ48" i="13"/>
  <c r="BI48" i="13"/>
  <c r="BH48" i="13"/>
  <c r="AQ48" i="12" s="1"/>
  <c r="BG48" i="13"/>
  <c r="BF48" i="13"/>
  <c r="BE48" i="13"/>
  <c r="BD48" i="13"/>
  <c r="BR47" i="13"/>
  <c r="AX47" i="12" s="1"/>
  <c r="BQ47" i="13"/>
  <c r="BP47" i="13"/>
  <c r="BO47" i="13"/>
  <c r="AW47" i="12" s="1"/>
  <c r="BN47" i="13"/>
  <c r="AV47" i="12" s="1"/>
  <c r="BM47" i="13"/>
  <c r="BL47" i="13"/>
  <c r="BK47" i="13"/>
  <c r="AT47" i="12" s="1"/>
  <c r="BJ47" i="13"/>
  <c r="BI47" i="13"/>
  <c r="BH47" i="13"/>
  <c r="BG47" i="13"/>
  <c r="AP47" i="12" s="1"/>
  <c r="BF47" i="13"/>
  <c r="BE47" i="13"/>
  <c r="BD47" i="13"/>
  <c r="BR46" i="13"/>
  <c r="AX46" i="12" s="1"/>
  <c r="BQ46" i="13"/>
  <c r="BP46" i="13"/>
  <c r="BO46" i="13"/>
  <c r="AW46" i="12" s="1"/>
  <c r="BN46" i="13"/>
  <c r="AV46" i="12" s="1"/>
  <c r="BM46" i="13"/>
  <c r="BL46" i="13"/>
  <c r="BK46" i="13"/>
  <c r="BJ46" i="13"/>
  <c r="AS46" i="12" s="1"/>
  <c r="BI46" i="13"/>
  <c r="BH46" i="13"/>
  <c r="BG46" i="13"/>
  <c r="BF46" i="13"/>
  <c r="AO46" i="12" s="1"/>
  <c r="BE46" i="13"/>
  <c r="BD46" i="13"/>
  <c r="BR45" i="13"/>
  <c r="AX45" i="12" s="1"/>
  <c r="BQ45" i="13"/>
  <c r="BP45" i="13"/>
  <c r="BO45" i="13"/>
  <c r="AW45" i="12" s="1"/>
  <c r="BN45" i="13"/>
  <c r="AV45" i="12" s="1"/>
  <c r="BM45" i="13"/>
  <c r="BL45" i="13"/>
  <c r="BK45" i="13"/>
  <c r="BJ45" i="13"/>
  <c r="BI45" i="13"/>
  <c r="AR45" i="12" s="1"/>
  <c r="BH45" i="13"/>
  <c r="BG45" i="13"/>
  <c r="BF45" i="13"/>
  <c r="BE45" i="13"/>
  <c r="AN45" i="12" s="1"/>
  <c r="BD45" i="13"/>
  <c r="BR44" i="13"/>
  <c r="AX44" i="12" s="1"/>
  <c r="BQ44" i="13"/>
  <c r="BP44" i="13"/>
  <c r="BO44" i="13"/>
  <c r="AW44" i="12" s="1"/>
  <c r="BN44" i="13"/>
  <c r="AV44" i="12" s="1"/>
  <c r="BM44" i="13"/>
  <c r="BL44" i="13"/>
  <c r="AU44" i="12" s="1"/>
  <c r="BK44" i="13"/>
  <c r="BJ44" i="13"/>
  <c r="BI44" i="13"/>
  <c r="BH44" i="13"/>
  <c r="AQ44" i="12" s="1"/>
  <c r="BG44" i="13"/>
  <c r="BF44" i="13"/>
  <c r="BE44" i="13"/>
  <c r="BD44" i="13"/>
  <c r="BR43" i="13"/>
  <c r="AX43" i="12" s="1"/>
  <c r="BQ43" i="13"/>
  <c r="BP43" i="13"/>
  <c r="BO43" i="13"/>
  <c r="AW43" i="12" s="1"/>
  <c r="BN43" i="13"/>
  <c r="AV43" i="12" s="1"/>
  <c r="BM43" i="13"/>
  <c r="BL43" i="13"/>
  <c r="BK43" i="13"/>
  <c r="AT43" i="12" s="1"/>
  <c r="BJ43" i="13"/>
  <c r="BI43" i="13"/>
  <c r="BH43" i="13"/>
  <c r="BG43" i="13"/>
  <c r="AP43" i="12" s="1"/>
  <c r="BF43" i="13"/>
  <c r="BE43" i="13"/>
  <c r="BD43" i="13"/>
  <c r="BR42" i="13"/>
  <c r="AX42" i="12" s="1"/>
  <c r="BQ42" i="13"/>
  <c r="BP42" i="13"/>
  <c r="BO42" i="13"/>
  <c r="AW42" i="12" s="1"/>
  <c r="BN42" i="13"/>
  <c r="AV42" i="12" s="1"/>
  <c r="BM42" i="13"/>
  <c r="BL42" i="13"/>
  <c r="BK42" i="13"/>
  <c r="BJ42" i="13"/>
  <c r="AS42" i="12" s="1"/>
  <c r="BI42" i="13"/>
  <c r="BH42" i="13"/>
  <c r="BG42" i="13"/>
  <c r="BF42" i="13"/>
  <c r="BE42" i="13"/>
  <c r="BD42" i="13"/>
  <c r="BR41" i="13"/>
  <c r="AX41" i="12" s="1"/>
  <c r="BQ41" i="13"/>
  <c r="BP41" i="13"/>
  <c r="BO41" i="13"/>
  <c r="AW41" i="12" s="1"/>
  <c r="BN41" i="13"/>
  <c r="AV41" i="12" s="1"/>
  <c r="BM41" i="13"/>
  <c r="BL41" i="13"/>
  <c r="BK41" i="13"/>
  <c r="BJ41" i="13"/>
  <c r="BI41" i="13"/>
  <c r="AR41" i="12" s="1"/>
  <c r="BH41" i="13"/>
  <c r="BG41" i="13"/>
  <c r="BF41" i="13"/>
  <c r="BE41" i="13"/>
  <c r="BD41" i="13"/>
  <c r="BR40" i="13"/>
  <c r="AX40" i="12" s="1"/>
  <c r="BQ40" i="13"/>
  <c r="BP40" i="13"/>
  <c r="BO40" i="13"/>
  <c r="AW40" i="12" s="1"/>
  <c r="BN40" i="13"/>
  <c r="AV40" i="12" s="1"/>
  <c r="BM40" i="13"/>
  <c r="BL40" i="13"/>
  <c r="AU40" i="12" s="1"/>
  <c r="BK40" i="13"/>
  <c r="BJ40" i="13"/>
  <c r="BI40" i="13"/>
  <c r="BH40" i="13"/>
  <c r="AQ40" i="12" s="1"/>
  <c r="BG40" i="13"/>
  <c r="BF40" i="13"/>
  <c r="BE40" i="13"/>
  <c r="BD40" i="13"/>
  <c r="BR39" i="13"/>
  <c r="AX39" i="12" s="1"/>
  <c r="BQ39" i="13"/>
  <c r="BP39" i="13"/>
  <c r="BO39" i="13"/>
  <c r="AW39" i="12" s="1"/>
  <c r="BN39" i="13"/>
  <c r="AV39" i="12" s="1"/>
  <c r="BM39" i="13"/>
  <c r="BL39" i="13"/>
  <c r="BK39" i="13"/>
  <c r="AT39" i="12" s="1"/>
  <c r="BJ39" i="13"/>
  <c r="BI39" i="13"/>
  <c r="BH39" i="13"/>
  <c r="BG39" i="13"/>
  <c r="AP39" i="12" s="1"/>
  <c r="BF39" i="13"/>
  <c r="BE39" i="13"/>
  <c r="BD39" i="13"/>
  <c r="BR38" i="13"/>
  <c r="AX38" i="12" s="1"/>
  <c r="BQ38" i="13"/>
  <c r="BP38" i="13"/>
  <c r="BO38" i="13"/>
  <c r="AW38" i="12" s="1"/>
  <c r="BN38" i="13"/>
  <c r="AV38" i="12" s="1"/>
  <c r="BM38" i="13"/>
  <c r="BL38" i="13"/>
  <c r="BK38" i="13"/>
  <c r="BJ38" i="13"/>
  <c r="AS38" i="12" s="1"/>
  <c r="BI38" i="13"/>
  <c r="BH38" i="13"/>
  <c r="BG38" i="13"/>
  <c r="BF38" i="13"/>
  <c r="BE38" i="13"/>
  <c r="BD38" i="13"/>
  <c r="BR37" i="13"/>
  <c r="AX37" i="12" s="1"/>
  <c r="BQ37" i="13"/>
  <c r="BP37" i="13"/>
  <c r="BO37" i="13"/>
  <c r="AW37" i="12" s="1"/>
  <c r="BN37" i="13"/>
  <c r="AV37" i="12" s="1"/>
  <c r="BM37" i="13"/>
  <c r="BL37" i="13"/>
  <c r="BK37" i="13"/>
  <c r="BJ37" i="13"/>
  <c r="BI37" i="13"/>
  <c r="AR37" i="12" s="1"/>
  <c r="BH37" i="13"/>
  <c r="BG37" i="13"/>
  <c r="BF37" i="13"/>
  <c r="BE37" i="13"/>
  <c r="BD37" i="13"/>
  <c r="BR36" i="13"/>
  <c r="AX36" i="12" s="1"/>
  <c r="BQ36" i="13"/>
  <c r="BP36" i="13"/>
  <c r="BO36" i="13"/>
  <c r="AW36" i="12" s="1"/>
  <c r="BN36" i="13"/>
  <c r="AV36" i="12" s="1"/>
  <c r="BM36" i="13"/>
  <c r="BL36" i="13"/>
  <c r="AU36" i="12" s="1"/>
  <c r="BK36" i="13"/>
  <c r="BJ36" i="13"/>
  <c r="BI36" i="13"/>
  <c r="BH36" i="13"/>
  <c r="AQ36" i="12" s="1"/>
  <c r="BG36" i="13"/>
  <c r="BF36" i="13"/>
  <c r="BE36" i="13"/>
  <c r="BD36" i="13"/>
  <c r="BR35" i="13"/>
  <c r="AX35" i="12" s="1"/>
  <c r="BQ35" i="13"/>
  <c r="BP35" i="13"/>
  <c r="BO35" i="13"/>
  <c r="AW35" i="12" s="1"/>
  <c r="BN35" i="13"/>
  <c r="AV35" i="12" s="1"/>
  <c r="BM35" i="13"/>
  <c r="BL35" i="13"/>
  <c r="BK35" i="13"/>
  <c r="AT35" i="12" s="1"/>
  <c r="BJ35" i="13"/>
  <c r="BI35" i="13"/>
  <c r="BH35" i="13"/>
  <c r="BG35" i="13"/>
  <c r="BF35" i="13"/>
  <c r="BE35" i="13"/>
  <c r="BD35" i="13"/>
  <c r="BR34" i="13"/>
  <c r="AX34" i="12" s="1"/>
  <c r="BQ34" i="13"/>
  <c r="BP34" i="13"/>
  <c r="BO34" i="13"/>
  <c r="AW34" i="12" s="1"/>
  <c r="BN34" i="13"/>
  <c r="AV34" i="12" s="1"/>
  <c r="BM34" i="13"/>
  <c r="BL34" i="13"/>
  <c r="BK34" i="13"/>
  <c r="BJ34" i="13"/>
  <c r="AS34" i="12" s="1"/>
  <c r="BI34" i="13"/>
  <c r="BH34" i="13"/>
  <c r="BG34" i="13"/>
  <c r="BF34" i="13"/>
  <c r="AO34" i="12" s="1"/>
  <c r="BE34" i="13"/>
  <c r="BD34" i="13"/>
  <c r="BR33" i="13"/>
  <c r="AX33" i="12" s="1"/>
  <c r="BQ33" i="13"/>
  <c r="BP33" i="13"/>
  <c r="BO33" i="13"/>
  <c r="AW33" i="12" s="1"/>
  <c r="BN33" i="13"/>
  <c r="AV33" i="12" s="1"/>
  <c r="BM33" i="13"/>
  <c r="BL33" i="13"/>
  <c r="BK33" i="13"/>
  <c r="BJ33" i="13"/>
  <c r="BI33" i="13"/>
  <c r="AR33" i="12" s="1"/>
  <c r="BH33" i="13"/>
  <c r="BG33" i="13"/>
  <c r="BF33" i="13"/>
  <c r="BE33" i="13"/>
  <c r="AN33" i="12" s="1"/>
  <c r="BD33" i="13"/>
  <c r="BR32" i="13"/>
  <c r="AX32" i="12" s="1"/>
  <c r="BQ32" i="13"/>
  <c r="BP32" i="13"/>
  <c r="BO32" i="13"/>
  <c r="AW32" i="12" s="1"/>
  <c r="BN32" i="13"/>
  <c r="AV32" i="12" s="1"/>
  <c r="BM32" i="13"/>
  <c r="BL32" i="13"/>
  <c r="AU32" i="12" s="1"/>
  <c r="BK32" i="13"/>
  <c r="BJ32" i="13"/>
  <c r="BI32" i="13"/>
  <c r="BH32" i="13"/>
  <c r="AQ32" i="12" s="1"/>
  <c r="BG32" i="13"/>
  <c r="BF32" i="13"/>
  <c r="BE32" i="13"/>
  <c r="BD32" i="13"/>
  <c r="AM32" i="12" s="1"/>
  <c r="BR31" i="13"/>
  <c r="AX31" i="12" s="1"/>
  <c r="BQ31" i="13"/>
  <c r="BP31" i="13"/>
  <c r="BO31" i="13"/>
  <c r="AW31" i="12" s="1"/>
  <c r="BN31" i="13"/>
  <c r="AV31" i="12" s="1"/>
  <c r="BM31" i="13"/>
  <c r="BL31" i="13"/>
  <c r="BK31" i="13"/>
  <c r="AT31" i="12" s="1"/>
  <c r="BJ31" i="13"/>
  <c r="BI31" i="13"/>
  <c r="BH31" i="13"/>
  <c r="BG31" i="13"/>
  <c r="AP31" i="12" s="1"/>
  <c r="BF31" i="13"/>
  <c r="BE31" i="13"/>
  <c r="BD31" i="13"/>
  <c r="BR30" i="13"/>
  <c r="AX30" i="12" s="1"/>
  <c r="BQ30" i="13"/>
  <c r="BP30" i="13"/>
  <c r="BO30" i="13"/>
  <c r="AW30" i="12" s="1"/>
  <c r="BN30" i="13"/>
  <c r="AV30" i="12" s="1"/>
  <c r="BM30" i="13"/>
  <c r="BL30" i="13"/>
  <c r="BK30" i="13"/>
  <c r="BJ30" i="13"/>
  <c r="AS30" i="12" s="1"/>
  <c r="BI30" i="13"/>
  <c r="BH30" i="13"/>
  <c r="BG30" i="13"/>
  <c r="BF30" i="13"/>
  <c r="AO30" i="12" s="1"/>
  <c r="BE30" i="13"/>
  <c r="BD30" i="13"/>
  <c r="BR29" i="13"/>
  <c r="AX29" i="12" s="1"/>
  <c r="BQ29" i="13"/>
  <c r="BP29" i="13"/>
  <c r="BO29" i="13"/>
  <c r="AW29" i="12" s="1"/>
  <c r="BN29" i="13"/>
  <c r="AV29" i="12" s="1"/>
  <c r="BM29" i="13"/>
  <c r="BL29" i="13"/>
  <c r="BK29" i="13"/>
  <c r="BJ29" i="13"/>
  <c r="BI29" i="13"/>
  <c r="AR29" i="12" s="1"/>
  <c r="BH29" i="13"/>
  <c r="BG29" i="13"/>
  <c r="BF29" i="13"/>
  <c r="BE29" i="13"/>
  <c r="AN29" i="12" s="1"/>
  <c r="BD29" i="13"/>
  <c r="BR28" i="13"/>
  <c r="AX28" i="12" s="1"/>
  <c r="BQ28" i="13"/>
  <c r="BP28" i="13"/>
  <c r="BO28" i="13"/>
  <c r="AW28" i="12" s="1"/>
  <c r="BN28" i="13"/>
  <c r="AV28" i="12" s="1"/>
  <c r="BM28" i="13"/>
  <c r="BL28" i="13"/>
  <c r="AU28" i="12" s="1"/>
  <c r="BK28" i="13"/>
  <c r="BJ28" i="13"/>
  <c r="BI28" i="13"/>
  <c r="BH28" i="13"/>
  <c r="AQ28" i="12" s="1"/>
  <c r="BG28" i="13"/>
  <c r="BF28" i="13"/>
  <c r="BE28" i="13"/>
  <c r="BD28" i="13"/>
  <c r="AM28" i="12" s="1"/>
  <c r="BR27" i="13"/>
  <c r="AX27" i="12" s="1"/>
  <c r="BQ27" i="13"/>
  <c r="BP27" i="13"/>
  <c r="BO27" i="13"/>
  <c r="AW27" i="12" s="1"/>
  <c r="BN27" i="13"/>
  <c r="AV27" i="12" s="1"/>
  <c r="BM27" i="13"/>
  <c r="BL27" i="13"/>
  <c r="BK27" i="13"/>
  <c r="AT27" i="12" s="1"/>
  <c r="BJ27" i="13"/>
  <c r="BI27" i="13"/>
  <c r="BH27" i="13"/>
  <c r="BG27" i="13"/>
  <c r="AP27" i="12" s="1"/>
  <c r="BF27" i="13"/>
  <c r="BE27" i="13"/>
  <c r="BD27" i="13"/>
  <c r="BR26" i="13"/>
  <c r="AX26" i="12" s="1"/>
  <c r="BQ26" i="13"/>
  <c r="BP26" i="13"/>
  <c r="BO26" i="13"/>
  <c r="AW26" i="12" s="1"/>
  <c r="BN26" i="13"/>
  <c r="AV26" i="12" s="1"/>
  <c r="BM26" i="13"/>
  <c r="BL26" i="13"/>
  <c r="BK26" i="13"/>
  <c r="BJ26" i="13"/>
  <c r="AS26" i="12" s="1"/>
  <c r="BI26" i="13"/>
  <c r="BH26" i="13"/>
  <c r="BG26" i="13"/>
  <c r="BF26" i="13"/>
  <c r="AO26" i="12" s="1"/>
  <c r="BE26" i="13"/>
  <c r="BD26" i="13"/>
  <c r="BR25" i="13"/>
  <c r="AX25" i="12" s="1"/>
  <c r="BQ25" i="13"/>
  <c r="BP25" i="13"/>
  <c r="BO25" i="13"/>
  <c r="AW25" i="12" s="1"/>
  <c r="BN25" i="13"/>
  <c r="AV25" i="12" s="1"/>
  <c r="BM25" i="13"/>
  <c r="BL25" i="13"/>
  <c r="BK25" i="13"/>
  <c r="BJ25" i="13"/>
  <c r="BI25" i="13"/>
  <c r="AR25" i="12" s="1"/>
  <c r="BH25" i="13"/>
  <c r="BG25" i="13"/>
  <c r="BF25" i="13"/>
  <c r="BE25" i="13"/>
  <c r="AN25" i="12" s="1"/>
  <c r="BD25" i="13"/>
  <c r="BR24" i="13"/>
  <c r="AX24" i="12" s="1"/>
  <c r="BQ24" i="13"/>
  <c r="BP24" i="13"/>
  <c r="BO24" i="13"/>
  <c r="AW24" i="12" s="1"/>
  <c r="BN24" i="13"/>
  <c r="AV24" i="12" s="1"/>
  <c r="BM24" i="13"/>
  <c r="BL24" i="13"/>
  <c r="AU24" i="12" s="1"/>
  <c r="BK24" i="13"/>
  <c r="BJ24" i="13"/>
  <c r="BI24" i="13"/>
  <c r="BH24" i="13"/>
  <c r="AQ24" i="12" s="1"/>
  <c r="BG24" i="13"/>
  <c r="BF24" i="13"/>
  <c r="BE24" i="13"/>
  <c r="BD24" i="13"/>
  <c r="AM24" i="12" s="1"/>
  <c r="BR23" i="13"/>
  <c r="AX23" i="12" s="1"/>
  <c r="BQ23" i="13"/>
  <c r="BP23" i="13"/>
  <c r="BO23" i="13"/>
  <c r="AW23" i="12" s="1"/>
  <c r="BN23" i="13"/>
  <c r="AV23" i="12" s="1"/>
  <c r="BM23" i="13"/>
  <c r="BL23" i="13"/>
  <c r="BK23" i="13"/>
  <c r="AT23" i="12" s="1"/>
  <c r="BJ23" i="13"/>
  <c r="BI23" i="13"/>
  <c r="BH23" i="13"/>
  <c r="BG23" i="13"/>
  <c r="AP23" i="12" s="1"/>
  <c r="BF23" i="13"/>
  <c r="BE23" i="13"/>
  <c r="BD23" i="13"/>
  <c r="BR22" i="13"/>
  <c r="AX22" i="12" s="1"/>
  <c r="BQ22" i="13"/>
  <c r="BP22" i="13"/>
  <c r="BO22" i="13"/>
  <c r="AW22" i="12" s="1"/>
  <c r="BN22" i="13"/>
  <c r="AV22" i="12" s="1"/>
  <c r="BM22" i="13"/>
  <c r="BL22" i="13"/>
  <c r="BK22" i="13"/>
  <c r="BJ22" i="13"/>
  <c r="AS22" i="12" s="1"/>
  <c r="BI22" i="13"/>
  <c r="BH22" i="13"/>
  <c r="BG22" i="13"/>
  <c r="BF22" i="13"/>
  <c r="AO22" i="12" s="1"/>
  <c r="BE22" i="13"/>
  <c r="BD22" i="13"/>
  <c r="BR21" i="13"/>
  <c r="AX21" i="12" s="1"/>
  <c r="BQ21" i="13"/>
  <c r="BP21" i="13"/>
  <c r="BO21" i="13"/>
  <c r="AW21" i="12" s="1"/>
  <c r="BN21" i="13"/>
  <c r="AV21" i="12" s="1"/>
  <c r="BM21" i="13"/>
  <c r="BL21" i="13"/>
  <c r="BK21" i="13"/>
  <c r="BJ21" i="13"/>
  <c r="BI21" i="13"/>
  <c r="AR21" i="12" s="1"/>
  <c r="BH21" i="13"/>
  <c r="BG21" i="13"/>
  <c r="BF21" i="13"/>
  <c r="BE21" i="13"/>
  <c r="AN21" i="12" s="1"/>
  <c r="BD21" i="13"/>
  <c r="BR20" i="13"/>
  <c r="AX20" i="12" s="1"/>
  <c r="BQ20" i="13"/>
  <c r="BP20" i="13"/>
  <c r="BO20" i="13"/>
  <c r="AW20" i="12" s="1"/>
  <c r="BN20" i="13"/>
  <c r="AV20" i="12" s="1"/>
  <c r="BM20" i="13"/>
  <c r="BL20" i="13"/>
  <c r="BK20" i="13"/>
  <c r="BJ20" i="13"/>
  <c r="BI20" i="13"/>
  <c r="BH20" i="13"/>
  <c r="BG20" i="13"/>
  <c r="BF20" i="13"/>
  <c r="BE20" i="13"/>
  <c r="BD20" i="13"/>
  <c r="BS20" i="13" s="1"/>
  <c r="BR19" i="13"/>
  <c r="AX19" i="12" s="1"/>
  <c r="BQ19" i="13"/>
  <c r="BP19" i="13"/>
  <c r="BO19" i="13"/>
  <c r="AW19" i="12" s="1"/>
  <c r="BN19" i="13"/>
  <c r="AV19" i="12" s="1"/>
  <c r="BM19" i="13"/>
  <c r="BL19" i="13"/>
  <c r="BK19" i="13"/>
  <c r="AT19" i="12" s="1"/>
  <c r="BJ19" i="13"/>
  <c r="BI19" i="13"/>
  <c r="BH19" i="13"/>
  <c r="BG19" i="13"/>
  <c r="AP19" i="12" s="1"/>
  <c r="BF19" i="13"/>
  <c r="BE19" i="13"/>
  <c r="BD19" i="13"/>
  <c r="BR18" i="13"/>
  <c r="AX18" i="12" s="1"/>
  <c r="BQ18" i="13"/>
  <c r="BP18" i="13"/>
  <c r="BO18" i="13"/>
  <c r="AW18" i="12" s="1"/>
  <c r="BN18" i="13"/>
  <c r="AV18" i="12" s="1"/>
  <c r="BM18" i="13"/>
  <c r="BL18" i="13"/>
  <c r="BK18" i="13"/>
  <c r="BJ18" i="13"/>
  <c r="AS18" i="12" s="1"/>
  <c r="BI18" i="13"/>
  <c r="BH18" i="13"/>
  <c r="BG18" i="13"/>
  <c r="BF18" i="13"/>
  <c r="AO18" i="12" s="1"/>
  <c r="BE18" i="13"/>
  <c r="BD18" i="13"/>
  <c r="BR17" i="13"/>
  <c r="AX17" i="12" s="1"/>
  <c r="BQ17" i="13"/>
  <c r="BP17" i="13"/>
  <c r="BO17" i="13"/>
  <c r="AW17" i="12" s="1"/>
  <c r="BN17" i="13"/>
  <c r="AV17" i="12" s="1"/>
  <c r="BM17" i="13"/>
  <c r="BL17" i="13"/>
  <c r="BK17" i="13"/>
  <c r="BJ17" i="13"/>
  <c r="BI17" i="13"/>
  <c r="AR17" i="12" s="1"/>
  <c r="BH17" i="13"/>
  <c r="BG17" i="13"/>
  <c r="BF17" i="13"/>
  <c r="BE17" i="13"/>
  <c r="AN17" i="12" s="1"/>
  <c r="BD17" i="13"/>
  <c r="BR16" i="13"/>
  <c r="AX16" i="12" s="1"/>
  <c r="BQ16" i="13"/>
  <c r="BP16" i="13"/>
  <c r="BO16" i="13"/>
  <c r="AW16" i="12" s="1"/>
  <c r="BN16" i="13"/>
  <c r="AV16" i="12" s="1"/>
  <c r="BM16" i="13"/>
  <c r="BL16" i="13"/>
  <c r="AU16" i="12" s="1"/>
  <c r="BK16" i="13"/>
  <c r="BJ16" i="13"/>
  <c r="BI16" i="13"/>
  <c r="BH16" i="13"/>
  <c r="AQ16" i="12" s="1"/>
  <c r="BG16" i="13"/>
  <c r="BF16" i="13"/>
  <c r="BE16" i="13"/>
  <c r="BD16" i="13"/>
  <c r="AM16" i="12" s="1"/>
  <c r="BR15" i="13"/>
  <c r="AX15" i="12" s="1"/>
  <c r="BQ15" i="13"/>
  <c r="BP15" i="13"/>
  <c r="BO15" i="13"/>
  <c r="AW15" i="12" s="1"/>
  <c r="BN15" i="13"/>
  <c r="AV15" i="12" s="1"/>
  <c r="BM15" i="13"/>
  <c r="BL15" i="13"/>
  <c r="BK15" i="13"/>
  <c r="AT15" i="12" s="1"/>
  <c r="BJ15" i="13"/>
  <c r="BI15" i="13"/>
  <c r="BH15" i="13"/>
  <c r="BG15" i="13"/>
  <c r="AP15" i="12" s="1"/>
  <c r="BF15" i="13"/>
  <c r="BE15" i="13"/>
  <c r="BD15" i="13"/>
  <c r="BR14" i="13"/>
  <c r="AX14" i="12" s="1"/>
  <c r="BQ14" i="13"/>
  <c r="BP14" i="13"/>
  <c r="BO14" i="13"/>
  <c r="AW14" i="12" s="1"/>
  <c r="BN14" i="13"/>
  <c r="AV14" i="12" s="1"/>
  <c r="BM14" i="13"/>
  <c r="BL14" i="13"/>
  <c r="BK14" i="13"/>
  <c r="BJ14" i="13"/>
  <c r="BI14" i="13"/>
  <c r="BH14" i="13"/>
  <c r="BG14" i="13"/>
  <c r="BF14" i="13"/>
  <c r="BS14" i="13" s="1"/>
  <c r="BU14" i="13" s="1"/>
  <c r="BE14" i="13"/>
  <c r="BD14" i="13"/>
  <c r="BR13" i="13"/>
  <c r="AX13" i="12" s="1"/>
  <c r="BQ13" i="13"/>
  <c r="BP13" i="13"/>
  <c r="BO13" i="13"/>
  <c r="AW13" i="12" s="1"/>
  <c r="BN13" i="13"/>
  <c r="AV13" i="12" s="1"/>
  <c r="BM13" i="13"/>
  <c r="BL13" i="13"/>
  <c r="BK13" i="13"/>
  <c r="BJ13" i="13"/>
  <c r="BI13" i="13"/>
  <c r="AR13" i="12" s="1"/>
  <c r="BH13" i="13"/>
  <c r="BG13" i="13"/>
  <c r="BF13" i="13"/>
  <c r="BE13" i="13"/>
  <c r="AN13" i="12" s="1"/>
  <c r="BD13" i="13"/>
  <c r="BR12" i="13"/>
  <c r="AX12" i="12" s="1"/>
  <c r="BQ12" i="13"/>
  <c r="BP12" i="13"/>
  <c r="BO12" i="13"/>
  <c r="AW12" i="12" s="1"/>
  <c r="BN12" i="13"/>
  <c r="AV12" i="12" s="1"/>
  <c r="BM12" i="13"/>
  <c r="BL12" i="13"/>
  <c r="AU12" i="12" s="1"/>
  <c r="BK12" i="13"/>
  <c r="BJ12" i="13"/>
  <c r="BI12" i="13"/>
  <c r="BH12" i="13"/>
  <c r="AQ12" i="12" s="1"/>
  <c r="BG12" i="13"/>
  <c r="BF12" i="13"/>
  <c r="BE12" i="13"/>
  <c r="BD12" i="13"/>
  <c r="AM12" i="12" s="1"/>
  <c r="BR11" i="13"/>
  <c r="AX11" i="12" s="1"/>
  <c r="BQ11" i="13"/>
  <c r="BP11" i="13"/>
  <c r="BO11" i="13"/>
  <c r="AW11" i="12" s="1"/>
  <c r="BN11" i="13"/>
  <c r="AV11" i="12" s="1"/>
  <c r="BM11" i="13"/>
  <c r="BL11" i="13"/>
  <c r="BK11" i="13"/>
  <c r="AT11" i="12" s="1"/>
  <c r="BJ11" i="13"/>
  <c r="BI11" i="13"/>
  <c r="BH11" i="13"/>
  <c r="BG11" i="13"/>
  <c r="AP11" i="12" s="1"/>
  <c r="BF11" i="13"/>
  <c r="BE11" i="13"/>
  <c r="BD11" i="13"/>
  <c r="BR10" i="13"/>
  <c r="AX10" i="12" s="1"/>
  <c r="BQ10" i="13"/>
  <c r="BP10" i="13"/>
  <c r="BO10" i="13"/>
  <c r="AW10" i="12" s="1"/>
  <c r="BN10" i="13"/>
  <c r="AV10" i="12" s="1"/>
  <c r="BM10" i="13"/>
  <c r="BL10" i="13"/>
  <c r="BK10" i="13"/>
  <c r="BJ10" i="13"/>
  <c r="AS10" i="12" s="1"/>
  <c r="BI10" i="13"/>
  <c r="BH10" i="13"/>
  <c r="BG10" i="13"/>
  <c r="BF10" i="13"/>
  <c r="AO10" i="12" s="1"/>
  <c r="BE10" i="13"/>
  <c r="BD10" i="13"/>
  <c r="BR9" i="13"/>
  <c r="AX9" i="12" s="1"/>
  <c r="BQ9" i="13"/>
  <c r="BP9" i="13"/>
  <c r="BO9" i="13"/>
  <c r="AW9" i="12" s="1"/>
  <c r="BN9" i="13"/>
  <c r="AV9" i="12" s="1"/>
  <c r="BM9" i="13"/>
  <c r="BL9" i="13"/>
  <c r="BK9" i="13"/>
  <c r="BJ9" i="13"/>
  <c r="BI9" i="13"/>
  <c r="AR9" i="12" s="1"/>
  <c r="BH9" i="13"/>
  <c r="BG9" i="13"/>
  <c r="BF9" i="13"/>
  <c r="BE9" i="13"/>
  <c r="AN9" i="12" s="1"/>
  <c r="BD9" i="13"/>
  <c r="BR8" i="13"/>
  <c r="AX8" i="12" s="1"/>
  <c r="BQ8" i="13"/>
  <c r="BP8" i="13"/>
  <c r="BO8" i="13"/>
  <c r="AW8" i="12" s="1"/>
  <c r="BN8" i="13"/>
  <c r="AV8" i="12" s="1"/>
  <c r="BM8" i="13"/>
  <c r="BL8" i="13"/>
  <c r="BK8" i="13"/>
  <c r="BJ8" i="13"/>
  <c r="BI8" i="13"/>
  <c r="BH8" i="13"/>
  <c r="BG8" i="13"/>
  <c r="BF8" i="13"/>
  <c r="BE8" i="13"/>
  <c r="BD8" i="13"/>
  <c r="BR7" i="13"/>
  <c r="AX7" i="12" s="1"/>
  <c r="BQ7" i="13"/>
  <c r="BP7" i="13"/>
  <c r="BO7" i="13"/>
  <c r="AW7" i="12" s="1"/>
  <c r="BN7" i="13"/>
  <c r="AV7" i="12" s="1"/>
  <c r="BM7" i="13"/>
  <c r="BL7" i="13"/>
  <c r="BK7" i="13"/>
  <c r="BJ7" i="13"/>
  <c r="BI7" i="13"/>
  <c r="BH7" i="13"/>
  <c r="BG7" i="13"/>
  <c r="BS7" i="13" s="1"/>
  <c r="BU7" i="13" s="1"/>
  <c r="BF7" i="13"/>
  <c r="BE7" i="13"/>
  <c r="BD7" i="13"/>
  <c r="BR6" i="13"/>
  <c r="AX6" i="12" s="1"/>
  <c r="BQ6" i="13"/>
  <c r="BP6" i="13"/>
  <c r="BO6" i="13"/>
  <c r="AW6" i="12" s="1"/>
  <c r="BN6" i="13"/>
  <c r="AV6" i="12" s="1"/>
  <c r="BM6" i="13"/>
  <c r="BL6" i="13"/>
  <c r="BK6" i="13"/>
  <c r="BJ6" i="13"/>
  <c r="AS6" i="12" s="1"/>
  <c r="BI6" i="13"/>
  <c r="BH6" i="13"/>
  <c r="BG6" i="13"/>
  <c r="BF6" i="13"/>
  <c r="AO6" i="12" s="1"/>
  <c r="BE6" i="13"/>
  <c r="BD6" i="13"/>
  <c r="BR5" i="13"/>
  <c r="AX5" i="12" s="1"/>
  <c r="BQ5" i="13"/>
  <c r="BP5" i="13"/>
  <c r="BO5" i="13"/>
  <c r="AW5" i="12" s="1"/>
  <c r="BN5" i="13"/>
  <c r="AV5" i="12" s="1"/>
  <c r="BM5" i="13"/>
  <c r="BL5" i="13"/>
  <c r="BK5" i="13"/>
  <c r="BJ5" i="13"/>
  <c r="BI5" i="13"/>
  <c r="BH5" i="13"/>
  <c r="BG5" i="13"/>
  <c r="BF5" i="13"/>
  <c r="BE5" i="13"/>
  <c r="BS5" i="13" s="1"/>
  <c r="BD5" i="13"/>
  <c r="BR4" i="13"/>
  <c r="BQ4" i="13"/>
  <c r="BP4" i="13"/>
  <c r="BP68" i="13" s="1"/>
  <c r="BP69" i="13" s="1"/>
  <c r="BP70" i="13" s="1"/>
  <c r="BO4" i="13"/>
  <c r="BN4" i="13"/>
  <c r="BM4" i="13"/>
  <c r="BL4" i="13"/>
  <c r="BK4" i="13"/>
  <c r="BJ4" i="13"/>
  <c r="BI4" i="13"/>
  <c r="BH4" i="13"/>
  <c r="BG4" i="13"/>
  <c r="BF4" i="13"/>
  <c r="BE4" i="13"/>
  <c r="BD4" i="13"/>
  <c r="BD68" i="13" s="1"/>
  <c r="BD69" i="13" s="1"/>
  <c r="BD70" i="13" s="1"/>
  <c r="BT63" i="13"/>
  <c r="BT62" i="13"/>
  <c r="BT61" i="13"/>
  <c r="BT60" i="13"/>
  <c r="BT59" i="13"/>
  <c r="BT58" i="13"/>
  <c r="BT57" i="13"/>
  <c r="BT56" i="13"/>
  <c r="BT55" i="13"/>
  <c r="BT54" i="13"/>
  <c r="BT53" i="13"/>
  <c r="BT52" i="13"/>
  <c r="BT51" i="13"/>
  <c r="BT50" i="13"/>
  <c r="BT49" i="13"/>
  <c r="BT48" i="13"/>
  <c r="BT47" i="13"/>
  <c r="BT46" i="13"/>
  <c r="BT45" i="13"/>
  <c r="BT44" i="13"/>
  <c r="BT43" i="13"/>
  <c r="BT42" i="13"/>
  <c r="BT41" i="13"/>
  <c r="BT40" i="13"/>
  <c r="BT39" i="13"/>
  <c r="BT38" i="13"/>
  <c r="BT37" i="13"/>
  <c r="BT36" i="13"/>
  <c r="BT35" i="13"/>
  <c r="BT34" i="13"/>
  <c r="BT33" i="13"/>
  <c r="BT32" i="13"/>
  <c r="BT31" i="13"/>
  <c r="BT30" i="13"/>
  <c r="BT29" i="13"/>
  <c r="BT28" i="13"/>
  <c r="BT27" i="13"/>
  <c r="BT26" i="13"/>
  <c r="BT25" i="13"/>
  <c r="BT24" i="13"/>
  <c r="BT23" i="13"/>
  <c r="BT22" i="13"/>
  <c r="BT21" i="13"/>
  <c r="BT20" i="13"/>
  <c r="BT19" i="13"/>
  <c r="BT18" i="13"/>
  <c r="BT17" i="13"/>
  <c r="BT16" i="13"/>
  <c r="BT15" i="13"/>
  <c r="BT14" i="13"/>
  <c r="BT13" i="13"/>
  <c r="BT12" i="13"/>
  <c r="BT11" i="13"/>
  <c r="BT10" i="13"/>
  <c r="BT9" i="13"/>
  <c r="BT8" i="13"/>
  <c r="BT7" i="13"/>
  <c r="BT6" i="13"/>
  <c r="BT5" i="13"/>
  <c r="BT4" i="13"/>
  <c r="AZ63" i="13"/>
  <c r="AY63" i="13"/>
  <c r="AX63" i="13"/>
  <c r="AW63" i="13"/>
  <c r="AV63" i="13"/>
  <c r="AU63" i="13"/>
  <c r="AZ62" i="13"/>
  <c r="AY62" i="13"/>
  <c r="AK62" i="12" s="1"/>
  <c r="AX62" i="13"/>
  <c r="AW62" i="13"/>
  <c r="AV62" i="13"/>
  <c r="AU62" i="13"/>
  <c r="AH62" i="12" s="1"/>
  <c r="AZ61" i="13"/>
  <c r="AY61" i="13"/>
  <c r="AX61" i="13"/>
  <c r="AW61" i="13"/>
  <c r="BA61" i="13" s="1"/>
  <c r="BC61" i="13" s="1"/>
  <c r="AV61" i="13"/>
  <c r="AU61" i="13"/>
  <c r="AZ60" i="13"/>
  <c r="AY60" i="13"/>
  <c r="AK60" i="12" s="1"/>
  <c r="AX60" i="13"/>
  <c r="AW60" i="13"/>
  <c r="AV60" i="13"/>
  <c r="AU60" i="13"/>
  <c r="AH60" i="12" s="1"/>
  <c r="AZ59" i="13"/>
  <c r="AY59" i="13"/>
  <c r="AX59" i="13"/>
  <c r="AW59" i="13"/>
  <c r="AV59" i="13"/>
  <c r="AU59" i="13"/>
  <c r="AZ58" i="13"/>
  <c r="AY58" i="13"/>
  <c r="AK58" i="12" s="1"/>
  <c r="AX58" i="13"/>
  <c r="AW58" i="13"/>
  <c r="AV58" i="13"/>
  <c r="AU58" i="13"/>
  <c r="AH58" i="12" s="1"/>
  <c r="AZ57" i="13"/>
  <c r="AY57" i="13"/>
  <c r="AX57" i="13"/>
  <c r="AW57" i="13"/>
  <c r="AV57" i="13"/>
  <c r="AU57" i="13"/>
  <c r="AZ56" i="13"/>
  <c r="AY56" i="13"/>
  <c r="AK56" i="12" s="1"/>
  <c r="AX56" i="13"/>
  <c r="AW56" i="13"/>
  <c r="AV56" i="13"/>
  <c r="AU56" i="13"/>
  <c r="BA56" i="13" s="1"/>
  <c r="AZ55" i="13"/>
  <c r="AY55" i="13"/>
  <c r="AX55" i="13"/>
  <c r="AW55" i="13"/>
  <c r="AV55" i="13"/>
  <c r="AU55" i="13"/>
  <c r="AZ54" i="13"/>
  <c r="AY54" i="13"/>
  <c r="AK54" i="12" s="1"/>
  <c r="AX54" i="13"/>
  <c r="AW54" i="13"/>
  <c r="AV54" i="13"/>
  <c r="AU54" i="13"/>
  <c r="AZ53" i="13"/>
  <c r="AY53" i="13"/>
  <c r="AX53" i="13"/>
  <c r="AW53" i="13"/>
  <c r="AV53" i="13"/>
  <c r="AU53" i="13"/>
  <c r="AZ52" i="13"/>
  <c r="AY52" i="13"/>
  <c r="AK52" i="12" s="1"/>
  <c r="AX52" i="13"/>
  <c r="AW52" i="13"/>
  <c r="AV52" i="13"/>
  <c r="AU52" i="13"/>
  <c r="AH52" i="12" s="1"/>
  <c r="AZ51" i="13"/>
  <c r="AY51" i="13"/>
  <c r="AX51" i="13"/>
  <c r="AW51" i="13"/>
  <c r="AV51" i="13"/>
  <c r="AU51" i="13"/>
  <c r="AZ50" i="13"/>
  <c r="AY50" i="13"/>
  <c r="AK50" i="12" s="1"/>
  <c r="AX50" i="13"/>
  <c r="AW50" i="13"/>
  <c r="AV50" i="13"/>
  <c r="AU50" i="13"/>
  <c r="AH50" i="12" s="1"/>
  <c r="AZ49" i="13"/>
  <c r="AY49" i="13"/>
  <c r="AX49" i="13"/>
  <c r="AW49" i="13"/>
  <c r="AV49" i="13"/>
  <c r="AU49" i="13"/>
  <c r="AZ48" i="13"/>
  <c r="AY48" i="13"/>
  <c r="AK48" i="12" s="1"/>
  <c r="AX48" i="13"/>
  <c r="AW48" i="13"/>
  <c r="AV48" i="13"/>
  <c r="AU48" i="13"/>
  <c r="AH48" i="12" s="1"/>
  <c r="AZ47" i="13"/>
  <c r="AY47" i="13"/>
  <c r="AX47" i="13"/>
  <c r="AW47" i="13"/>
  <c r="AV47" i="13"/>
  <c r="AU47" i="13"/>
  <c r="AZ46" i="13"/>
  <c r="AY46" i="13"/>
  <c r="AK46" i="12" s="1"/>
  <c r="AX46" i="13"/>
  <c r="AW46" i="13"/>
  <c r="AV46" i="13"/>
  <c r="AU46" i="13"/>
  <c r="AH46" i="12" s="1"/>
  <c r="AZ45" i="13"/>
  <c r="AY45" i="13"/>
  <c r="AX45" i="13"/>
  <c r="AW45" i="13"/>
  <c r="BA45" i="13" s="1"/>
  <c r="BC45" i="13" s="1"/>
  <c r="AV45" i="13"/>
  <c r="AU45" i="13"/>
  <c r="AZ44" i="13"/>
  <c r="AY44" i="13"/>
  <c r="AK44" i="12" s="1"/>
  <c r="AX44" i="13"/>
  <c r="AW44" i="13"/>
  <c r="AV44" i="13"/>
  <c r="AU44" i="13"/>
  <c r="AZ43" i="13"/>
  <c r="AY43" i="13"/>
  <c r="AX43" i="13"/>
  <c r="AW43" i="13"/>
  <c r="AV43" i="13"/>
  <c r="AU43" i="13"/>
  <c r="AZ42" i="13"/>
  <c r="AY42" i="13"/>
  <c r="AK42" i="12" s="1"/>
  <c r="AX42" i="13"/>
  <c r="AW42" i="13"/>
  <c r="AV42" i="13"/>
  <c r="AU42" i="13"/>
  <c r="AH42" i="12" s="1"/>
  <c r="AZ41" i="13"/>
  <c r="AY41" i="13"/>
  <c r="AX41" i="13"/>
  <c r="AW41" i="13"/>
  <c r="BA41" i="13" s="1"/>
  <c r="BC41" i="13" s="1"/>
  <c r="AV41" i="13"/>
  <c r="AU41" i="13"/>
  <c r="AZ40" i="13"/>
  <c r="AY40" i="13"/>
  <c r="AK40" i="12" s="1"/>
  <c r="AX40" i="13"/>
  <c r="AW40" i="13"/>
  <c r="AV40" i="13"/>
  <c r="AU40" i="13"/>
  <c r="AH40" i="12" s="1"/>
  <c r="AZ39" i="13"/>
  <c r="AY39" i="13"/>
  <c r="AX39" i="13"/>
  <c r="AW39" i="13"/>
  <c r="BA39" i="13" s="1"/>
  <c r="BC39" i="13" s="1"/>
  <c r="AV39" i="13"/>
  <c r="AU39" i="13"/>
  <c r="AZ38" i="13"/>
  <c r="AY38" i="13"/>
  <c r="AK38" i="12" s="1"/>
  <c r="AX38" i="13"/>
  <c r="AW38" i="13"/>
  <c r="AV38" i="13"/>
  <c r="AU38" i="13"/>
  <c r="AZ37" i="13"/>
  <c r="AY37" i="13"/>
  <c r="AX37" i="13"/>
  <c r="AW37" i="13"/>
  <c r="AV37" i="13"/>
  <c r="AU37" i="13"/>
  <c r="AZ36" i="13"/>
  <c r="AY36" i="13"/>
  <c r="AK36" i="12" s="1"/>
  <c r="AX36" i="13"/>
  <c r="AW36" i="13"/>
  <c r="AV36" i="13"/>
  <c r="AU36" i="13"/>
  <c r="BA36" i="13" s="1"/>
  <c r="AZ35" i="13"/>
  <c r="AY35" i="13"/>
  <c r="AX35" i="13"/>
  <c r="AW35" i="13"/>
  <c r="BA35" i="13" s="1"/>
  <c r="BC35" i="13" s="1"/>
  <c r="AV35" i="13"/>
  <c r="AU35" i="13"/>
  <c r="AZ34" i="13"/>
  <c r="AY34" i="13"/>
  <c r="AK34" i="12" s="1"/>
  <c r="AX34" i="13"/>
  <c r="AW34" i="13"/>
  <c r="AV34" i="13"/>
  <c r="AU34" i="13"/>
  <c r="AZ33" i="13"/>
  <c r="AY33" i="13"/>
  <c r="AX33" i="13"/>
  <c r="AW33" i="13"/>
  <c r="AV33" i="13"/>
  <c r="AU33" i="13"/>
  <c r="AZ32" i="13"/>
  <c r="AY32" i="13"/>
  <c r="AK32" i="12" s="1"/>
  <c r="AX32" i="13"/>
  <c r="AW32" i="13"/>
  <c r="AV32" i="13"/>
  <c r="AU32" i="13"/>
  <c r="AH32" i="12" s="1"/>
  <c r="AZ31" i="13"/>
  <c r="AY31" i="13"/>
  <c r="AX31" i="13"/>
  <c r="AW31" i="13"/>
  <c r="AV31" i="13"/>
  <c r="AU31" i="13"/>
  <c r="AZ30" i="13"/>
  <c r="AY30" i="13"/>
  <c r="AK30" i="12" s="1"/>
  <c r="AX30" i="13"/>
  <c r="AW30" i="13"/>
  <c r="AV30" i="13"/>
  <c r="AU30" i="13"/>
  <c r="BA30" i="13" s="1"/>
  <c r="BC30" i="13" s="1"/>
  <c r="AZ29" i="13"/>
  <c r="AY29" i="13"/>
  <c r="AX29" i="13"/>
  <c r="AW29" i="13"/>
  <c r="AV29" i="13"/>
  <c r="AU29" i="13"/>
  <c r="AZ28" i="13"/>
  <c r="AY28" i="13"/>
  <c r="AK28" i="12" s="1"/>
  <c r="AX28" i="13"/>
  <c r="AW28" i="13"/>
  <c r="AV28" i="13"/>
  <c r="AU28" i="13"/>
  <c r="AZ27" i="13"/>
  <c r="AY27" i="13"/>
  <c r="AX27" i="13"/>
  <c r="AW27" i="13"/>
  <c r="AV27" i="13"/>
  <c r="AU27" i="13"/>
  <c r="AZ26" i="13"/>
  <c r="AY26" i="13"/>
  <c r="AK26" i="12" s="1"/>
  <c r="AX26" i="13"/>
  <c r="AW26" i="13"/>
  <c r="AV26" i="13"/>
  <c r="AU26" i="13"/>
  <c r="AH26" i="12" s="1"/>
  <c r="AZ25" i="13"/>
  <c r="AY25" i="13"/>
  <c r="AX25" i="13"/>
  <c r="AW25" i="13"/>
  <c r="BA25" i="13" s="1"/>
  <c r="BC25" i="13" s="1"/>
  <c r="AV25" i="13"/>
  <c r="AU25" i="13"/>
  <c r="AZ24" i="13"/>
  <c r="AY24" i="13"/>
  <c r="AK24" i="12" s="1"/>
  <c r="AX24" i="13"/>
  <c r="AW24" i="13"/>
  <c r="AV24" i="13"/>
  <c r="AU24" i="13"/>
  <c r="BA24" i="13" s="1"/>
  <c r="AZ23" i="13"/>
  <c r="AY23" i="13"/>
  <c r="AX23" i="13"/>
  <c r="AW23" i="13"/>
  <c r="AV23" i="13"/>
  <c r="AU23" i="13"/>
  <c r="AZ22" i="13"/>
  <c r="AY22" i="13"/>
  <c r="AK22" i="12" s="1"/>
  <c r="AX22" i="13"/>
  <c r="AW22" i="13"/>
  <c r="AV22" i="13"/>
  <c r="AU22" i="13"/>
  <c r="AZ21" i="13"/>
  <c r="AY21" i="13"/>
  <c r="AX21" i="13"/>
  <c r="AW21" i="13"/>
  <c r="AV21" i="13"/>
  <c r="AU21" i="13"/>
  <c r="AZ20" i="13"/>
  <c r="AY20" i="13"/>
  <c r="AK20" i="12" s="1"/>
  <c r="AX20" i="13"/>
  <c r="AW20" i="13"/>
  <c r="AV20" i="13"/>
  <c r="AU20" i="13"/>
  <c r="AH20" i="12" s="1"/>
  <c r="AZ19" i="13"/>
  <c r="AY19" i="13"/>
  <c r="AX19" i="13"/>
  <c r="AW19" i="13"/>
  <c r="BA19" i="13" s="1"/>
  <c r="AV19" i="13"/>
  <c r="AU19" i="13"/>
  <c r="AZ18" i="13"/>
  <c r="AY18" i="13"/>
  <c r="AK18" i="12" s="1"/>
  <c r="AX18" i="13"/>
  <c r="AW18" i="13"/>
  <c r="AV18" i="13"/>
  <c r="AU18" i="13"/>
  <c r="AH18" i="12" s="1"/>
  <c r="AZ17" i="13"/>
  <c r="AY17" i="13"/>
  <c r="AX17" i="13"/>
  <c r="AW17" i="13"/>
  <c r="AV17" i="13"/>
  <c r="AU17" i="13"/>
  <c r="AZ16" i="13"/>
  <c r="AY16" i="13"/>
  <c r="AK16" i="12" s="1"/>
  <c r="AX16" i="13"/>
  <c r="AW16" i="13"/>
  <c r="AV16" i="13"/>
  <c r="AU16" i="13"/>
  <c r="AH16" i="12" s="1"/>
  <c r="AZ15" i="13"/>
  <c r="AY15" i="13"/>
  <c r="AX15" i="13"/>
  <c r="AW15" i="13"/>
  <c r="BA15" i="13" s="1"/>
  <c r="BC15" i="13" s="1"/>
  <c r="AV15" i="13"/>
  <c r="AU15" i="13"/>
  <c r="AZ14" i="13"/>
  <c r="AY14" i="13"/>
  <c r="AK14" i="12" s="1"/>
  <c r="AX14" i="13"/>
  <c r="AW14" i="13"/>
  <c r="AV14" i="13"/>
  <c r="AU14" i="13"/>
  <c r="AH14" i="12" s="1"/>
  <c r="AZ13" i="13"/>
  <c r="AY13" i="13"/>
  <c r="AX13" i="13"/>
  <c r="AW13" i="13"/>
  <c r="BA13" i="13" s="1"/>
  <c r="AV13" i="13"/>
  <c r="AU13" i="13"/>
  <c r="AZ12" i="13"/>
  <c r="AY12" i="13"/>
  <c r="AK12" i="12" s="1"/>
  <c r="AX12" i="13"/>
  <c r="AW12" i="13"/>
  <c r="AV12" i="13"/>
  <c r="AU12" i="13"/>
  <c r="AZ11" i="13"/>
  <c r="AY11" i="13"/>
  <c r="AX11" i="13"/>
  <c r="AW11" i="13"/>
  <c r="AV11" i="13"/>
  <c r="AU11" i="13"/>
  <c r="AZ10" i="13"/>
  <c r="AY10" i="13"/>
  <c r="AK10" i="12" s="1"/>
  <c r="AX10" i="13"/>
  <c r="AW10" i="13"/>
  <c r="AV10" i="13"/>
  <c r="AU10" i="13"/>
  <c r="AH10" i="12" s="1"/>
  <c r="AZ9" i="13"/>
  <c r="AY9" i="13"/>
  <c r="AX9" i="13"/>
  <c r="AW9" i="13"/>
  <c r="AV9" i="13"/>
  <c r="AU9" i="13"/>
  <c r="AZ8" i="13"/>
  <c r="AY8" i="13"/>
  <c r="AK8" i="12" s="1"/>
  <c r="AX8" i="13"/>
  <c r="AW8" i="13"/>
  <c r="AV8" i="13"/>
  <c r="AU8" i="13"/>
  <c r="AH8" i="12" s="1"/>
  <c r="AZ7" i="13"/>
  <c r="AY7" i="13"/>
  <c r="AX7" i="13"/>
  <c r="AW7" i="13"/>
  <c r="BA7" i="13" s="1"/>
  <c r="BC7" i="13" s="1"/>
  <c r="AV7" i="13"/>
  <c r="AU7" i="13"/>
  <c r="AZ6" i="13"/>
  <c r="AY6" i="13"/>
  <c r="AX6" i="13"/>
  <c r="AW6" i="13"/>
  <c r="AV6" i="13"/>
  <c r="AU6" i="13"/>
  <c r="AZ5" i="13"/>
  <c r="AY5" i="13"/>
  <c r="AX5" i="13"/>
  <c r="AW5" i="13"/>
  <c r="AV5" i="13"/>
  <c r="AU5" i="13"/>
  <c r="AZ4" i="13"/>
  <c r="AZ68" i="13" s="1"/>
  <c r="AZ69" i="13" s="1"/>
  <c r="AZ70" i="13" s="1"/>
  <c r="AY4" i="13"/>
  <c r="AX4" i="13"/>
  <c r="AW4" i="13"/>
  <c r="AV4" i="13"/>
  <c r="AV68" i="13" s="1"/>
  <c r="AV69" i="13" s="1"/>
  <c r="AV70" i="13" s="1"/>
  <c r="AU4" i="13"/>
  <c r="AU68" i="13" s="1"/>
  <c r="AU69" i="13" s="1"/>
  <c r="AU70" i="13" s="1"/>
  <c r="AQ63" i="13"/>
  <c r="AP63" i="13"/>
  <c r="AO63" i="13"/>
  <c r="AN63" i="13"/>
  <c r="AE63" i="12" s="1"/>
  <c r="AM63" i="13"/>
  <c r="AL63" i="13"/>
  <c r="AK63" i="13"/>
  <c r="AJ63" i="13"/>
  <c r="AA63" i="12" s="1"/>
  <c r="AI63" i="13"/>
  <c r="AH63" i="13"/>
  <c r="AG63" i="13"/>
  <c r="AF63" i="13"/>
  <c r="AE63" i="13"/>
  <c r="AD63" i="13"/>
  <c r="AC63" i="13"/>
  <c r="AQ62" i="13"/>
  <c r="AP62" i="13"/>
  <c r="AO62" i="13"/>
  <c r="AN62" i="13"/>
  <c r="AM62" i="13"/>
  <c r="AD62" i="12" s="1"/>
  <c r="AL62" i="13"/>
  <c r="AK62" i="13"/>
  <c r="AJ62" i="13"/>
  <c r="AI62" i="13"/>
  <c r="Z62" i="12" s="1"/>
  <c r="AH62" i="13"/>
  <c r="AG62" i="13"/>
  <c r="AF62" i="13"/>
  <c r="AE62" i="13"/>
  <c r="AD62" i="13"/>
  <c r="AC62" i="13"/>
  <c r="AQ61" i="13"/>
  <c r="AP61" i="13"/>
  <c r="AG61" i="12" s="1"/>
  <c r="AO61" i="13"/>
  <c r="AN61" i="13"/>
  <c r="AM61" i="13"/>
  <c r="AL61" i="13"/>
  <c r="AC61" i="12" s="1"/>
  <c r="AK61" i="13"/>
  <c r="AJ61" i="13"/>
  <c r="AI61" i="13"/>
  <c r="AH61" i="13"/>
  <c r="Y61" i="12" s="1"/>
  <c r="AG61" i="13"/>
  <c r="AF61" i="13"/>
  <c r="AE61" i="13"/>
  <c r="AD61" i="13"/>
  <c r="AR61" i="13" s="1"/>
  <c r="AT61" i="13" s="1"/>
  <c r="AC61" i="13"/>
  <c r="AQ60" i="13"/>
  <c r="AP60" i="13"/>
  <c r="AO60" i="13"/>
  <c r="AF60" i="12" s="1"/>
  <c r="AN60" i="13"/>
  <c r="AM60" i="13"/>
  <c r="AL60" i="13"/>
  <c r="AK60" i="13"/>
  <c r="AB60" i="12" s="1"/>
  <c r="AJ60" i="13"/>
  <c r="AI60" i="13"/>
  <c r="AH60" i="13"/>
  <c r="AG60" i="13"/>
  <c r="X60" i="12" s="1"/>
  <c r="AF60" i="13"/>
  <c r="AE60" i="13"/>
  <c r="AD60" i="13"/>
  <c r="AC60" i="13"/>
  <c r="AR60" i="13" s="1"/>
  <c r="AT60" i="13" s="1"/>
  <c r="AQ59" i="13"/>
  <c r="AP59" i="13"/>
  <c r="AO59" i="13"/>
  <c r="AN59" i="13"/>
  <c r="AE59" i="12" s="1"/>
  <c r="AM59" i="13"/>
  <c r="AL59" i="13"/>
  <c r="AK59" i="13"/>
  <c r="AJ59" i="13"/>
  <c r="AA59" i="12" s="1"/>
  <c r="AI59" i="13"/>
  <c r="AH59" i="13"/>
  <c r="AG59" i="13"/>
  <c r="AF59" i="13"/>
  <c r="W59" i="12" s="1"/>
  <c r="AE59" i="13"/>
  <c r="AD59" i="13"/>
  <c r="AC59" i="13"/>
  <c r="AQ58" i="13"/>
  <c r="AP58" i="13"/>
  <c r="AO58" i="13"/>
  <c r="AN58" i="13"/>
  <c r="AM58" i="13"/>
  <c r="AD58" i="12" s="1"/>
  <c r="AL58" i="13"/>
  <c r="AK58" i="13"/>
  <c r="AJ58" i="13"/>
  <c r="AI58" i="13"/>
  <c r="Z58" i="12" s="1"/>
  <c r="AH58" i="13"/>
  <c r="AG58" i="13"/>
  <c r="AF58" i="13"/>
  <c r="AE58" i="13"/>
  <c r="AD58" i="13"/>
  <c r="AC58" i="13"/>
  <c r="AQ57" i="13"/>
  <c r="AP57" i="13"/>
  <c r="AG57" i="12" s="1"/>
  <c r="AO57" i="13"/>
  <c r="AN57" i="13"/>
  <c r="AM57" i="13"/>
  <c r="AL57" i="13"/>
  <c r="AC57" i="12" s="1"/>
  <c r="AK57" i="13"/>
  <c r="AJ57" i="13"/>
  <c r="AI57" i="13"/>
  <c r="AH57" i="13"/>
  <c r="Y57" i="12" s="1"/>
  <c r="AG57" i="13"/>
  <c r="AF57" i="13"/>
  <c r="AE57" i="13"/>
  <c r="AD57" i="13"/>
  <c r="AR57" i="13" s="1"/>
  <c r="AT57" i="13" s="1"/>
  <c r="AC57" i="13"/>
  <c r="AQ56" i="13"/>
  <c r="AP56" i="13"/>
  <c r="AO56" i="13"/>
  <c r="AF56" i="12" s="1"/>
  <c r="AN56" i="13"/>
  <c r="AM56" i="13"/>
  <c r="AL56" i="13"/>
  <c r="AK56" i="13"/>
  <c r="AB56" i="12" s="1"/>
  <c r="AJ56" i="13"/>
  <c r="AI56" i="13"/>
  <c r="AH56" i="13"/>
  <c r="AG56" i="13"/>
  <c r="X56" i="12" s="1"/>
  <c r="AF56" i="13"/>
  <c r="AE56" i="13"/>
  <c r="AD56" i="13"/>
  <c r="AC56" i="13"/>
  <c r="AR56" i="13" s="1"/>
  <c r="AT56" i="13" s="1"/>
  <c r="AQ55" i="13"/>
  <c r="AP55" i="13"/>
  <c r="AO55" i="13"/>
  <c r="AN55" i="13"/>
  <c r="AE55" i="12" s="1"/>
  <c r="AM55" i="13"/>
  <c r="AL55" i="13"/>
  <c r="AK55" i="13"/>
  <c r="AJ55" i="13"/>
  <c r="AA55" i="12" s="1"/>
  <c r="AI55" i="13"/>
  <c r="AH55" i="13"/>
  <c r="AG55" i="13"/>
  <c r="AF55" i="13"/>
  <c r="AE55" i="13"/>
  <c r="AD55" i="13"/>
  <c r="AC55" i="13"/>
  <c r="AQ54" i="13"/>
  <c r="AP54" i="13"/>
  <c r="AO54" i="13"/>
  <c r="AN54" i="13"/>
  <c r="AM54" i="13"/>
  <c r="AD54" i="12" s="1"/>
  <c r="AL54" i="13"/>
  <c r="AK54" i="13"/>
  <c r="AJ54" i="13"/>
  <c r="AI54" i="13"/>
  <c r="Z54" i="12" s="1"/>
  <c r="AH54" i="13"/>
  <c r="AG54" i="13"/>
  <c r="AF54" i="13"/>
  <c r="AE54" i="13"/>
  <c r="V54" i="12" s="1"/>
  <c r="AD54" i="13"/>
  <c r="AC54" i="13"/>
  <c r="AQ53" i="13"/>
  <c r="AP53" i="13"/>
  <c r="AG53" i="12" s="1"/>
  <c r="AO53" i="13"/>
  <c r="AN53" i="13"/>
  <c r="AM53" i="13"/>
  <c r="AL53" i="13"/>
  <c r="AC53" i="12" s="1"/>
  <c r="AK53" i="13"/>
  <c r="AJ53" i="13"/>
  <c r="AI53" i="13"/>
  <c r="AH53" i="13"/>
  <c r="Y53" i="12" s="1"/>
  <c r="AG53" i="13"/>
  <c r="AF53" i="13"/>
  <c r="AE53" i="13"/>
  <c r="AD53" i="13"/>
  <c r="AR53" i="13" s="1"/>
  <c r="AT53" i="13" s="1"/>
  <c r="AC53" i="13"/>
  <c r="AQ52" i="13"/>
  <c r="AP52" i="13"/>
  <c r="AO52" i="13"/>
  <c r="AF52" i="12" s="1"/>
  <c r="AN52" i="13"/>
  <c r="AM52" i="13"/>
  <c r="AL52" i="13"/>
  <c r="AK52" i="13"/>
  <c r="AB52" i="12" s="1"/>
  <c r="AJ52" i="13"/>
  <c r="AI52" i="13"/>
  <c r="AH52" i="13"/>
  <c r="AG52" i="13"/>
  <c r="X52" i="12" s="1"/>
  <c r="AF52" i="13"/>
  <c r="AE52" i="13"/>
  <c r="AD52" i="13"/>
  <c r="AC52" i="13"/>
  <c r="AR52" i="13" s="1"/>
  <c r="AT52" i="13" s="1"/>
  <c r="AQ51" i="13"/>
  <c r="AP51" i="13"/>
  <c r="AO51" i="13"/>
  <c r="AN51" i="13"/>
  <c r="AE51" i="12" s="1"/>
  <c r="AM51" i="13"/>
  <c r="AL51" i="13"/>
  <c r="AK51" i="13"/>
  <c r="AJ51" i="13"/>
  <c r="AA51" i="12" s="1"/>
  <c r="AI51" i="13"/>
  <c r="AH51" i="13"/>
  <c r="AG51" i="13"/>
  <c r="AF51" i="13"/>
  <c r="AE51" i="13"/>
  <c r="AD51" i="13"/>
  <c r="AC51" i="13"/>
  <c r="AQ50" i="13"/>
  <c r="AP50" i="13"/>
  <c r="AO50" i="13"/>
  <c r="AN50" i="13"/>
  <c r="AM50" i="13"/>
  <c r="AD50" i="12" s="1"/>
  <c r="AL50" i="13"/>
  <c r="AK50" i="13"/>
  <c r="AJ50" i="13"/>
  <c r="AI50" i="13"/>
  <c r="Z50" i="12" s="1"/>
  <c r="AH50" i="13"/>
  <c r="AG50" i="13"/>
  <c r="AF50" i="13"/>
  <c r="AE50" i="13"/>
  <c r="AD50" i="13"/>
  <c r="AC50" i="13"/>
  <c r="AQ49" i="13"/>
  <c r="AP49" i="13"/>
  <c r="AG49" i="12" s="1"/>
  <c r="AO49" i="13"/>
  <c r="AN49" i="13"/>
  <c r="AM49" i="13"/>
  <c r="AL49" i="13"/>
  <c r="AC49" i="12" s="1"/>
  <c r="AK49" i="13"/>
  <c r="AJ49" i="13"/>
  <c r="AI49" i="13"/>
  <c r="AH49" i="13"/>
  <c r="Y49" i="12" s="1"/>
  <c r="AG49" i="13"/>
  <c r="AF49" i="13"/>
  <c r="AE49" i="13"/>
  <c r="AD49" i="13"/>
  <c r="AR49" i="13" s="1"/>
  <c r="AT49" i="13" s="1"/>
  <c r="AC49" i="13"/>
  <c r="AQ48" i="13"/>
  <c r="AP48" i="13"/>
  <c r="AO48" i="13"/>
  <c r="AF48" i="12" s="1"/>
  <c r="AN48" i="13"/>
  <c r="AM48" i="13"/>
  <c r="AL48" i="13"/>
  <c r="AK48" i="13"/>
  <c r="AB48" i="12" s="1"/>
  <c r="AJ48" i="13"/>
  <c r="AI48" i="13"/>
  <c r="AH48" i="13"/>
  <c r="AG48" i="13"/>
  <c r="X48" i="12" s="1"/>
  <c r="AF48" i="13"/>
  <c r="AE48" i="13"/>
  <c r="AD48" i="13"/>
  <c r="AC48" i="13"/>
  <c r="AR48" i="13" s="1"/>
  <c r="AT48" i="13" s="1"/>
  <c r="AQ47" i="13"/>
  <c r="AP47" i="13"/>
  <c r="AO47" i="13"/>
  <c r="AN47" i="13"/>
  <c r="AE47" i="12" s="1"/>
  <c r="AM47" i="13"/>
  <c r="AL47" i="13"/>
  <c r="AK47" i="13"/>
  <c r="AJ47" i="13"/>
  <c r="AA47" i="12" s="1"/>
  <c r="AI47" i="13"/>
  <c r="AH47" i="13"/>
  <c r="AG47" i="13"/>
  <c r="AF47" i="13"/>
  <c r="W47" i="12" s="1"/>
  <c r="AE47" i="13"/>
  <c r="AD47" i="13"/>
  <c r="AC47" i="13"/>
  <c r="AQ46" i="13"/>
  <c r="AP46" i="13"/>
  <c r="AO46" i="13"/>
  <c r="AN46" i="13"/>
  <c r="AM46" i="13"/>
  <c r="AD46" i="12" s="1"/>
  <c r="AL46" i="13"/>
  <c r="AK46" i="13"/>
  <c r="AJ46" i="13"/>
  <c r="AI46" i="13"/>
  <c r="Z46" i="12" s="1"/>
  <c r="AH46" i="13"/>
  <c r="AG46" i="13"/>
  <c r="AF46" i="13"/>
  <c r="AE46" i="13"/>
  <c r="V46" i="12" s="1"/>
  <c r="AD46" i="13"/>
  <c r="AC46" i="13"/>
  <c r="AQ45" i="13"/>
  <c r="AP45" i="13"/>
  <c r="AG45" i="12" s="1"/>
  <c r="AO45" i="13"/>
  <c r="AN45" i="13"/>
  <c r="AM45" i="13"/>
  <c r="AL45" i="13"/>
  <c r="AC45" i="12" s="1"/>
  <c r="AK45" i="13"/>
  <c r="AJ45" i="13"/>
  <c r="AI45" i="13"/>
  <c r="AH45" i="13"/>
  <c r="Y45" i="12" s="1"/>
  <c r="AG45" i="13"/>
  <c r="AF45" i="13"/>
  <c r="AE45" i="13"/>
  <c r="AD45" i="13"/>
  <c r="AC45" i="13"/>
  <c r="AQ44" i="13"/>
  <c r="AP44" i="13"/>
  <c r="AO44" i="13"/>
  <c r="AF44" i="12" s="1"/>
  <c r="AN44" i="13"/>
  <c r="AM44" i="13"/>
  <c r="AL44" i="13"/>
  <c r="AK44" i="13"/>
  <c r="AB44" i="12" s="1"/>
  <c r="AJ44" i="13"/>
  <c r="AI44" i="13"/>
  <c r="AH44" i="13"/>
  <c r="AG44" i="13"/>
  <c r="X44" i="12" s="1"/>
  <c r="AF44" i="13"/>
  <c r="AE44" i="13"/>
  <c r="AD44" i="13"/>
  <c r="AC44" i="13"/>
  <c r="AR44" i="13" s="1"/>
  <c r="AT44" i="13" s="1"/>
  <c r="AQ43" i="13"/>
  <c r="AP43" i="13"/>
  <c r="AO43" i="13"/>
  <c r="AN43" i="13"/>
  <c r="AE43" i="12" s="1"/>
  <c r="AM43" i="13"/>
  <c r="AL43" i="13"/>
  <c r="AK43" i="13"/>
  <c r="AJ43" i="13"/>
  <c r="AA43" i="12" s="1"/>
  <c r="AI43" i="13"/>
  <c r="AH43" i="13"/>
  <c r="AG43" i="13"/>
  <c r="AF43" i="13"/>
  <c r="AE43" i="13"/>
  <c r="AD43" i="13"/>
  <c r="AC43" i="13"/>
  <c r="AQ42" i="13"/>
  <c r="AP42" i="13"/>
  <c r="AO42" i="13"/>
  <c r="AN42" i="13"/>
  <c r="AM42" i="13"/>
  <c r="AD42" i="12" s="1"/>
  <c r="AL42" i="13"/>
  <c r="AK42" i="13"/>
  <c r="AJ42" i="13"/>
  <c r="AI42" i="13"/>
  <c r="Z42" i="12" s="1"/>
  <c r="AH42" i="13"/>
  <c r="AG42" i="13"/>
  <c r="AF42" i="13"/>
  <c r="AE42" i="13"/>
  <c r="V42" i="12" s="1"/>
  <c r="AD42" i="13"/>
  <c r="AC42" i="13"/>
  <c r="AQ41" i="13"/>
  <c r="AP41" i="13"/>
  <c r="AG41" i="12" s="1"/>
  <c r="AO41" i="13"/>
  <c r="AN41" i="13"/>
  <c r="AM41" i="13"/>
  <c r="AL41" i="13"/>
  <c r="AC41" i="12" s="1"/>
  <c r="AK41" i="13"/>
  <c r="AJ41" i="13"/>
  <c r="AI41" i="13"/>
  <c r="AH41" i="13"/>
  <c r="Y41" i="12" s="1"/>
  <c r="AG41" i="13"/>
  <c r="AF41" i="13"/>
  <c r="AE41" i="13"/>
  <c r="AD41" i="13"/>
  <c r="AR41" i="13" s="1"/>
  <c r="AT41" i="13" s="1"/>
  <c r="AC41" i="13"/>
  <c r="AQ40" i="13"/>
  <c r="AP40" i="13"/>
  <c r="AO40" i="13"/>
  <c r="AF40" i="12" s="1"/>
  <c r="AN40" i="13"/>
  <c r="AM40" i="13"/>
  <c r="AL40" i="13"/>
  <c r="AK40" i="13"/>
  <c r="AB40" i="12" s="1"/>
  <c r="AJ40" i="13"/>
  <c r="AI40" i="13"/>
  <c r="AH40" i="13"/>
  <c r="AG40" i="13"/>
  <c r="X40" i="12" s="1"/>
  <c r="AF40" i="13"/>
  <c r="AE40" i="13"/>
  <c r="AD40" i="13"/>
  <c r="AC40" i="13"/>
  <c r="AR40" i="13" s="1"/>
  <c r="AT40" i="13" s="1"/>
  <c r="AQ39" i="13"/>
  <c r="AP39" i="13"/>
  <c r="AO39" i="13"/>
  <c r="AN39" i="13"/>
  <c r="AE39" i="12" s="1"/>
  <c r="AM39" i="13"/>
  <c r="AL39" i="13"/>
  <c r="AK39" i="13"/>
  <c r="AJ39" i="13"/>
  <c r="AA39" i="12" s="1"/>
  <c r="AI39" i="13"/>
  <c r="AH39" i="13"/>
  <c r="AG39" i="13"/>
  <c r="AF39" i="13"/>
  <c r="AE39" i="13"/>
  <c r="AD39" i="13"/>
  <c r="AC39" i="13"/>
  <c r="AQ38" i="13"/>
  <c r="AP38" i="13"/>
  <c r="AO38" i="13"/>
  <c r="AN38" i="13"/>
  <c r="AM38" i="13"/>
  <c r="AD38" i="12" s="1"/>
  <c r="AL38" i="13"/>
  <c r="AK38" i="13"/>
  <c r="AJ38" i="13"/>
  <c r="AI38" i="13"/>
  <c r="Z38" i="12" s="1"/>
  <c r="AH38" i="13"/>
  <c r="AG38" i="13"/>
  <c r="AF38" i="13"/>
  <c r="AE38" i="13"/>
  <c r="AD38" i="13"/>
  <c r="AC38" i="13"/>
  <c r="AQ37" i="13"/>
  <c r="AP37" i="13"/>
  <c r="AG37" i="12" s="1"/>
  <c r="AO37" i="13"/>
  <c r="AN37" i="13"/>
  <c r="AM37" i="13"/>
  <c r="AL37" i="13"/>
  <c r="AC37" i="12" s="1"/>
  <c r="AK37" i="13"/>
  <c r="AJ37" i="13"/>
  <c r="AI37" i="13"/>
  <c r="AH37" i="13"/>
  <c r="Y37" i="12" s="1"/>
  <c r="AG37" i="13"/>
  <c r="AF37" i="13"/>
  <c r="AE37" i="13"/>
  <c r="AD37" i="13"/>
  <c r="AR37" i="13" s="1"/>
  <c r="AT37" i="13" s="1"/>
  <c r="AC37" i="13"/>
  <c r="AQ36" i="13"/>
  <c r="AP36" i="13"/>
  <c r="AO36" i="13"/>
  <c r="AF36" i="12" s="1"/>
  <c r="AN36" i="13"/>
  <c r="AM36" i="13"/>
  <c r="AL36" i="13"/>
  <c r="AK36" i="13"/>
  <c r="AB36" i="12" s="1"/>
  <c r="AJ36" i="13"/>
  <c r="AI36" i="13"/>
  <c r="AH36" i="13"/>
  <c r="AG36" i="13"/>
  <c r="X36" i="12" s="1"/>
  <c r="AF36" i="13"/>
  <c r="AE36" i="13"/>
  <c r="AD36" i="13"/>
  <c r="AC36" i="13"/>
  <c r="AR36" i="13" s="1"/>
  <c r="AT36" i="13" s="1"/>
  <c r="AQ35" i="13"/>
  <c r="AP35" i="13"/>
  <c r="AO35" i="13"/>
  <c r="AN35" i="13"/>
  <c r="AE35" i="12" s="1"/>
  <c r="AM35" i="13"/>
  <c r="AL35" i="13"/>
  <c r="AK35" i="13"/>
  <c r="AJ35" i="13"/>
  <c r="AA35" i="12" s="1"/>
  <c r="AI35" i="13"/>
  <c r="AH35" i="13"/>
  <c r="AG35" i="13"/>
  <c r="AF35" i="13"/>
  <c r="W35" i="12" s="1"/>
  <c r="AE35" i="13"/>
  <c r="AD35" i="13"/>
  <c r="AC35" i="13"/>
  <c r="AQ34" i="13"/>
  <c r="AP34" i="13"/>
  <c r="AO34" i="13"/>
  <c r="AN34" i="13"/>
  <c r="AM34" i="13"/>
  <c r="AD34" i="12" s="1"/>
  <c r="AL34" i="13"/>
  <c r="AK34" i="13"/>
  <c r="AJ34" i="13"/>
  <c r="AI34" i="13"/>
  <c r="Z34" i="12" s="1"/>
  <c r="AH34" i="13"/>
  <c r="AG34" i="13"/>
  <c r="AF34" i="13"/>
  <c r="AE34" i="13"/>
  <c r="V34" i="12" s="1"/>
  <c r="AD34" i="13"/>
  <c r="AC34" i="13"/>
  <c r="AQ33" i="13"/>
  <c r="AP33" i="13"/>
  <c r="AG33" i="12" s="1"/>
  <c r="AO33" i="13"/>
  <c r="AN33" i="13"/>
  <c r="AM33" i="13"/>
  <c r="AL33" i="13"/>
  <c r="AC33" i="12" s="1"/>
  <c r="AK33" i="13"/>
  <c r="AJ33" i="13"/>
  <c r="AI33" i="13"/>
  <c r="AH33" i="13"/>
  <c r="Y33" i="12" s="1"/>
  <c r="AG33" i="13"/>
  <c r="AF33" i="13"/>
  <c r="AE33" i="13"/>
  <c r="AD33" i="13"/>
  <c r="AR33" i="13" s="1"/>
  <c r="AT33" i="13" s="1"/>
  <c r="AC33" i="13"/>
  <c r="AQ32" i="13"/>
  <c r="AP32" i="13"/>
  <c r="AO32" i="13"/>
  <c r="AF32" i="12" s="1"/>
  <c r="AN32" i="13"/>
  <c r="AM32" i="13"/>
  <c r="AL32" i="13"/>
  <c r="AK32" i="13"/>
  <c r="AB32" i="12" s="1"/>
  <c r="AJ32" i="13"/>
  <c r="AI32" i="13"/>
  <c r="AH32" i="13"/>
  <c r="AG32" i="13"/>
  <c r="X32" i="12" s="1"/>
  <c r="AF32" i="13"/>
  <c r="AE32" i="13"/>
  <c r="AD32" i="13"/>
  <c r="AC32" i="13"/>
  <c r="AR32" i="13" s="1"/>
  <c r="AT32" i="13" s="1"/>
  <c r="AQ31" i="13"/>
  <c r="AP31" i="13"/>
  <c r="AO31" i="13"/>
  <c r="AN31" i="13"/>
  <c r="AE31" i="12" s="1"/>
  <c r="AM31" i="13"/>
  <c r="AL31" i="13"/>
  <c r="AK31" i="13"/>
  <c r="AJ31" i="13"/>
  <c r="AA31" i="12" s="1"/>
  <c r="AI31" i="13"/>
  <c r="AH31" i="13"/>
  <c r="AG31" i="13"/>
  <c r="AF31" i="13"/>
  <c r="W31" i="12" s="1"/>
  <c r="AE31" i="13"/>
  <c r="AD31" i="13"/>
  <c r="AC31" i="13"/>
  <c r="AQ30" i="13"/>
  <c r="AP30" i="13"/>
  <c r="AO30" i="13"/>
  <c r="AN30" i="13"/>
  <c r="AM30" i="13"/>
  <c r="AD30" i="12" s="1"/>
  <c r="AL30" i="13"/>
  <c r="AK30" i="13"/>
  <c r="AJ30" i="13"/>
  <c r="AI30" i="13"/>
  <c r="Z30" i="12" s="1"/>
  <c r="AH30" i="13"/>
  <c r="AG30" i="13"/>
  <c r="AF30" i="13"/>
  <c r="AE30" i="13"/>
  <c r="V30" i="12" s="1"/>
  <c r="AD30" i="13"/>
  <c r="AC30" i="13"/>
  <c r="AQ29" i="13"/>
  <c r="AP29" i="13"/>
  <c r="AG29" i="12" s="1"/>
  <c r="AO29" i="13"/>
  <c r="AN29" i="13"/>
  <c r="AM29" i="13"/>
  <c r="AL29" i="13"/>
  <c r="AC29" i="12" s="1"/>
  <c r="AK29" i="13"/>
  <c r="AJ29" i="13"/>
  <c r="AI29" i="13"/>
  <c r="AH29" i="13"/>
  <c r="Y29" i="12" s="1"/>
  <c r="AG29" i="13"/>
  <c r="AF29" i="13"/>
  <c r="AE29" i="13"/>
  <c r="AD29" i="13"/>
  <c r="AR29" i="13" s="1"/>
  <c r="AT29" i="13" s="1"/>
  <c r="AC29" i="13"/>
  <c r="AQ28" i="13"/>
  <c r="AP28" i="13"/>
  <c r="AO28" i="13"/>
  <c r="AF28" i="12" s="1"/>
  <c r="AN28" i="13"/>
  <c r="AM28" i="13"/>
  <c r="AL28" i="13"/>
  <c r="AK28" i="13"/>
  <c r="AB28" i="12" s="1"/>
  <c r="AJ28" i="13"/>
  <c r="AI28" i="13"/>
  <c r="AH28" i="13"/>
  <c r="AG28" i="13"/>
  <c r="X28" i="12" s="1"/>
  <c r="AF28" i="13"/>
  <c r="AE28" i="13"/>
  <c r="AD28" i="13"/>
  <c r="AC28" i="13"/>
  <c r="AR28" i="13" s="1"/>
  <c r="AT28" i="13" s="1"/>
  <c r="AQ27" i="13"/>
  <c r="AP27" i="13"/>
  <c r="AO27" i="13"/>
  <c r="AN27" i="13"/>
  <c r="AE27" i="12" s="1"/>
  <c r="AM27" i="13"/>
  <c r="AL27" i="13"/>
  <c r="AK27" i="13"/>
  <c r="AJ27" i="13"/>
  <c r="AA27" i="12" s="1"/>
  <c r="AI27" i="13"/>
  <c r="AH27" i="13"/>
  <c r="AG27" i="13"/>
  <c r="AF27" i="13"/>
  <c r="W27" i="12" s="1"/>
  <c r="AE27" i="13"/>
  <c r="AD27" i="13"/>
  <c r="AC27" i="13"/>
  <c r="AQ26" i="13"/>
  <c r="AP26" i="13"/>
  <c r="AO26" i="13"/>
  <c r="AN26" i="13"/>
  <c r="AM26" i="13"/>
  <c r="AD26" i="12" s="1"/>
  <c r="AL26" i="13"/>
  <c r="AK26" i="13"/>
  <c r="AJ26" i="13"/>
  <c r="AI26" i="13"/>
  <c r="Z26" i="12" s="1"/>
  <c r="AH26" i="13"/>
  <c r="AG26" i="13"/>
  <c r="AF26" i="13"/>
  <c r="AE26" i="13"/>
  <c r="V26" i="12" s="1"/>
  <c r="AD26" i="13"/>
  <c r="AC26" i="13"/>
  <c r="AQ25" i="13"/>
  <c r="AP25" i="13"/>
  <c r="AG25" i="12" s="1"/>
  <c r="AO25" i="13"/>
  <c r="AN25" i="13"/>
  <c r="AM25" i="13"/>
  <c r="AL25" i="13"/>
  <c r="AC25" i="12" s="1"/>
  <c r="AK25" i="13"/>
  <c r="AJ25" i="13"/>
  <c r="AI25" i="13"/>
  <c r="AH25" i="13"/>
  <c r="Y25" i="12" s="1"/>
  <c r="AG25" i="13"/>
  <c r="AF25" i="13"/>
  <c r="AE25" i="13"/>
  <c r="AD25" i="13"/>
  <c r="AR25" i="13" s="1"/>
  <c r="AC25" i="13"/>
  <c r="AQ24" i="13"/>
  <c r="AP24" i="13"/>
  <c r="AO24" i="13"/>
  <c r="AF24" i="12" s="1"/>
  <c r="AN24" i="13"/>
  <c r="AM24" i="13"/>
  <c r="AL24" i="13"/>
  <c r="AK24" i="13"/>
  <c r="AB24" i="12" s="1"/>
  <c r="AJ24" i="13"/>
  <c r="AI24" i="13"/>
  <c r="AH24" i="13"/>
  <c r="AG24" i="13"/>
  <c r="X24" i="12" s="1"/>
  <c r="AF24" i="13"/>
  <c r="AE24" i="13"/>
  <c r="AD24" i="13"/>
  <c r="AC24" i="13"/>
  <c r="AR24" i="13" s="1"/>
  <c r="AT24" i="13" s="1"/>
  <c r="AQ23" i="13"/>
  <c r="AP23" i="13"/>
  <c r="AO23" i="13"/>
  <c r="AN23" i="13"/>
  <c r="AE23" i="12" s="1"/>
  <c r="AM23" i="13"/>
  <c r="AL23" i="13"/>
  <c r="AK23" i="13"/>
  <c r="AJ23" i="13"/>
  <c r="AA23" i="12" s="1"/>
  <c r="AI23" i="13"/>
  <c r="AH23" i="13"/>
  <c r="AG23" i="13"/>
  <c r="AF23" i="13"/>
  <c r="W23" i="12" s="1"/>
  <c r="AE23" i="13"/>
  <c r="AD23" i="13"/>
  <c r="AC23" i="13"/>
  <c r="AQ22" i="13"/>
  <c r="AP22" i="13"/>
  <c r="AO22" i="13"/>
  <c r="AN22" i="13"/>
  <c r="AM22" i="13"/>
  <c r="AD22" i="12" s="1"/>
  <c r="AL22" i="13"/>
  <c r="AK22" i="13"/>
  <c r="AJ22" i="13"/>
  <c r="AI22" i="13"/>
  <c r="Z22" i="12" s="1"/>
  <c r="AH22" i="13"/>
  <c r="AG22" i="13"/>
  <c r="AF22" i="13"/>
  <c r="AE22" i="13"/>
  <c r="V22" i="12" s="1"/>
  <c r="AD22" i="13"/>
  <c r="AC22" i="13"/>
  <c r="AQ21" i="13"/>
  <c r="AP21" i="13"/>
  <c r="AG21" i="12" s="1"/>
  <c r="AO21" i="13"/>
  <c r="AN21" i="13"/>
  <c r="AM21" i="13"/>
  <c r="AL21" i="13"/>
  <c r="AC21" i="12" s="1"/>
  <c r="AK21" i="13"/>
  <c r="AJ21" i="13"/>
  <c r="AI21" i="13"/>
  <c r="AH21" i="13"/>
  <c r="Y21" i="12" s="1"/>
  <c r="AG21" i="13"/>
  <c r="AF21" i="13"/>
  <c r="AE21" i="13"/>
  <c r="AD21" i="13"/>
  <c r="AR21" i="13" s="1"/>
  <c r="AT21" i="13" s="1"/>
  <c r="AC21" i="13"/>
  <c r="AQ20" i="13"/>
  <c r="AP20" i="13"/>
  <c r="AO20" i="13"/>
  <c r="AF20" i="12" s="1"/>
  <c r="AN20" i="13"/>
  <c r="AM20" i="13"/>
  <c r="AL20" i="13"/>
  <c r="AK20" i="13"/>
  <c r="AB20" i="12" s="1"/>
  <c r="AJ20" i="13"/>
  <c r="AI20" i="13"/>
  <c r="AH20" i="13"/>
  <c r="AG20" i="13"/>
  <c r="X20" i="12" s="1"/>
  <c r="AF20" i="13"/>
  <c r="AE20" i="13"/>
  <c r="AD20" i="13"/>
  <c r="AC20" i="13"/>
  <c r="AR20" i="13" s="1"/>
  <c r="AT20" i="13" s="1"/>
  <c r="AQ19" i="13"/>
  <c r="AP19" i="13"/>
  <c r="AO19" i="13"/>
  <c r="AN19" i="13"/>
  <c r="AE19" i="12" s="1"/>
  <c r="AM19" i="13"/>
  <c r="AL19" i="13"/>
  <c r="AK19" i="13"/>
  <c r="AJ19" i="13"/>
  <c r="AA19" i="12" s="1"/>
  <c r="AI19" i="13"/>
  <c r="AH19" i="13"/>
  <c r="AG19" i="13"/>
  <c r="AF19" i="13"/>
  <c r="W19" i="12" s="1"/>
  <c r="AE19" i="13"/>
  <c r="AD19" i="13"/>
  <c r="AC19" i="13"/>
  <c r="AQ18" i="13"/>
  <c r="AP18" i="13"/>
  <c r="AO18" i="13"/>
  <c r="AN18" i="13"/>
  <c r="AM18" i="13"/>
  <c r="AD18" i="12" s="1"/>
  <c r="AL18" i="13"/>
  <c r="AK18" i="13"/>
  <c r="AJ18" i="13"/>
  <c r="AI18" i="13"/>
  <c r="Z18" i="12" s="1"/>
  <c r="AH18" i="13"/>
  <c r="AG18" i="13"/>
  <c r="AF18" i="13"/>
  <c r="AE18" i="13"/>
  <c r="V18" i="12" s="1"/>
  <c r="AD18" i="13"/>
  <c r="AC18" i="13"/>
  <c r="AQ17" i="13"/>
  <c r="AP17" i="13"/>
  <c r="AG17" i="12" s="1"/>
  <c r="AO17" i="13"/>
  <c r="AN17" i="13"/>
  <c r="AM17" i="13"/>
  <c r="AL17" i="13"/>
  <c r="AC17" i="12" s="1"/>
  <c r="AK17" i="13"/>
  <c r="AJ17" i="13"/>
  <c r="AI17" i="13"/>
  <c r="AH17" i="13"/>
  <c r="Y17" i="12" s="1"/>
  <c r="AG17" i="13"/>
  <c r="AF17" i="13"/>
  <c r="AE17" i="13"/>
  <c r="AD17" i="13"/>
  <c r="AR17" i="13" s="1"/>
  <c r="AT17" i="13" s="1"/>
  <c r="AC17" i="13"/>
  <c r="AQ16" i="13"/>
  <c r="AP16" i="13"/>
  <c r="AO16" i="13"/>
  <c r="AF16" i="12" s="1"/>
  <c r="AN16" i="13"/>
  <c r="AM16" i="13"/>
  <c r="AL16" i="13"/>
  <c r="AK16" i="13"/>
  <c r="AB16" i="12" s="1"/>
  <c r="AJ16" i="13"/>
  <c r="AI16" i="13"/>
  <c r="AH16" i="13"/>
  <c r="AG16" i="13"/>
  <c r="X16" i="12" s="1"/>
  <c r="AF16" i="13"/>
  <c r="AE16" i="13"/>
  <c r="AD16" i="13"/>
  <c r="AC16" i="13"/>
  <c r="AR16" i="13" s="1"/>
  <c r="AQ15" i="13"/>
  <c r="AP15" i="13"/>
  <c r="AO15" i="13"/>
  <c r="AN15" i="13"/>
  <c r="AE15" i="12" s="1"/>
  <c r="AM15" i="13"/>
  <c r="AL15" i="13"/>
  <c r="AK15" i="13"/>
  <c r="AJ15" i="13"/>
  <c r="AA15" i="12" s="1"/>
  <c r="AI15" i="13"/>
  <c r="AH15" i="13"/>
  <c r="AG15" i="13"/>
  <c r="AF15" i="13"/>
  <c r="W15" i="12" s="1"/>
  <c r="AE15" i="13"/>
  <c r="AD15" i="13"/>
  <c r="AC15" i="13"/>
  <c r="AQ14" i="13"/>
  <c r="AP14" i="13"/>
  <c r="AO14" i="13"/>
  <c r="AN14" i="13"/>
  <c r="AM14" i="13"/>
  <c r="AD14" i="12" s="1"/>
  <c r="AL14" i="13"/>
  <c r="AK14" i="13"/>
  <c r="AJ14" i="13"/>
  <c r="AI14" i="13"/>
  <c r="Z14" i="12" s="1"/>
  <c r="AH14" i="13"/>
  <c r="AG14" i="13"/>
  <c r="AF14" i="13"/>
  <c r="AE14" i="13"/>
  <c r="V14" i="12" s="1"/>
  <c r="AD14" i="13"/>
  <c r="AC14" i="13"/>
  <c r="AQ13" i="13"/>
  <c r="AP13" i="13"/>
  <c r="AG13" i="12" s="1"/>
  <c r="AO13" i="13"/>
  <c r="AN13" i="13"/>
  <c r="AM13" i="13"/>
  <c r="AL13" i="13"/>
  <c r="AC13" i="12" s="1"/>
  <c r="AK13" i="13"/>
  <c r="AJ13" i="13"/>
  <c r="AI13" i="13"/>
  <c r="AH13" i="13"/>
  <c r="Y13" i="12" s="1"/>
  <c r="AG13" i="13"/>
  <c r="AF13" i="13"/>
  <c r="AE13" i="13"/>
  <c r="AD13" i="13"/>
  <c r="AR13" i="13" s="1"/>
  <c r="AT13" i="13" s="1"/>
  <c r="AC13" i="13"/>
  <c r="AQ12" i="13"/>
  <c r="AP12" i="13"/>
  <c r="AO12" i="13"/>
  <c r="AF12" i="12" s="1"/>
  <c r="AN12" i="13"/>
  <c r="AM12" i="13"/>
  <c r="AL12" i="13"/>
  <c r="AK12" i="13"/>
  <c r="AB12" i="12" s="1"/>
  <c r="AJ12" i="13"/>
  <c r="AI12" i="13"/>
  <c r="AH12" i="13"/>
  <c r="AG12" i="13"/>
  <c r="X12" i="12" s="1"/>
  <c r="AF12" i="13"/>
  <c r="AE12" i="13"/>
  <c r="AD12" i="13"/>
  <c r="AC12" i="13"/>
  <c r="AR12" i="13" s="1"/>
  <c r="AQ11" i="13"/>
  <c r="AP11" i="13"/>
  <c r="AO11" i="13"/>
  <c r="AN11" i="13"/>
  <c r="AE11" i="12" s="1"/>
  <c r="AM11" i="13"/>
  <c r="AL11" i="13"/>
  <c r="AK11" i="13"/>
  <c r="AJ11" i="13"/>
  <c r="AA11" i="12" s="1"/>
  <c r="AI11" i="13"/>
  <c r="AH11" i="13"/>
  <c r="AG11" i="13"/>
  <c r="AF11" i="13"/>
  <c r="W11" i="12" s="1"/>
  <c r="AE11" i="13"/>
  <c r="AD11" i="13"/>
  <c r="AC11" i="13"/>
  <c r="AQ10" i="13"/>
  <c r="AP10" i="13"/>
  <c r="AO10" i="13"/>
  <c r="AN10" i="13"/>
  <c r="AM10" i="13"/>
  <c r="AD10" i="12" s="1"/>
  <c r="AL10" i="13"/>
  <c r="AK10" i="13"/>
  <c r="AJ10" i="13"/>
  <c r="AI10" i="13"/>
  <c r="Z10" i="12" s="1"/>
  <c r="AH10" i="13"/>
  <c r="AG10" i="13"/>
  <c r="AF10" i="13"/>
  <c r="AE10" i="13"/>
  <c r="V10" i="12" s="1"/>
  <c r="AD10" i="13"/>
  <c r="AC10" i="13"/>
  <c r="AQ9" i="13"/>
  <c r="AP9" i="13"/>
  <c r="AG9" i="12" s="1"/>
  <c r="AO9" i="13"/>
  <c r="AN9" i="13"/>
  <c r="AM9" i="13"/>
  <c r="AL9" i="13"/>
  <c r="AC9" i="12" s="1"/>
  <c r="AK9" i="13"/>
  <c r="AJ9" i="13"/>
  <c r="AI9" i="13"/>
  <c r="AH9" i="13"/>
  <c r="Y9" i="12" s="1"/>
  <c r="AG9" i="13"/>
  <c r="AF9" i="13"/>
  <c r="AE9" i="13"/>
  <c r="AD9" i="13"/>
  <c r="AR9" i="13" s="1"/>
  <c r="AT9" i="13" s="1"/>
  <c r="AC9" i="13"/>
  <c r="AQ8" i="13"/>
  <c r="AP8" i="13"/>
  <c r="AO8" i="13"/>
  <c r="AF8" i="12" s="1"/>
  <c r="AN8" i="13"/>
  <c r="AM8" i="13"/>
  <c r="AL8" i="13"/>
  <c r="AK8" i="13"/>
  <c r="AB8" i="12" s="1"/>
  <c r="AJ8" i="13"/>
  <c r="AI8" i="13"/>
  <c r="AH8" i="13"/>
  <c r="AG8" i="13"/>
  <c r="X8" i="12" s="1"/>
  <c r="AF8" i="13"/>
  <c r="AE8" i="13"/>
  <c r="AD8" i="13"/>
  <c r="AC8" i="13"/>
  <c r="AR8" i="13" s="1"/>
  <c r="AQ7" i="13"/>
  <c r="AP7" i="13"/>
  <c r="AO7" i="13"/>
  <c r="AN7" i="13"/>
  <c r="AE7" i="12" s="1"/>
  <c r="AM7" i="13"/>
  <c r="AL7" i="13"/>
  <c r="AK7" i="13"/>
  <c r="AJ7" i="13"/>
  <c r="AA7" i="12" s="1"/>
  <c r="AI7" i="13"/>
  <c r="AH7" i="13"/>
  <c r="AG7" i="13"/>
  <c r="AF7" i="13"/>
  <c r="W7" i="12" s="1"/>
  <c r="AE7" i="13"/>
  <c r="AD7" i="13"/>
  <c r="AC7" i="13"/>
  <c r="AQ6" i="13"/>
  <c r="AP6" i="13"/>
  <c r="AO6" i="13"/>
  <c r="AN6" i="13"/>
  <c r="AM6" i="13"/>
  <c r="AD6" i="12" s="1"/>
  <c r="AL6" i="13"/>
  <c r="AK6" i="13"/>
  <c r="AJ6" i="13"/>
  <c r="AI6" i="13"/>
  <c r="Z6" i="12" s="1"/>
  <c r="AH6" i="13"/>
  <c r="AG6" i="13"/>
  <c r="AF6" i="13"/>
  <c r="AE6" i="13"/>
  <c r="V6" i="12" s="1"/>
  <c r="AD6" i="13"/>
  <c r="AC6" i="13"/>
  <c r="AQ5" i="13"/>
  <c r="AP5" i="13"/>
  <c r="AG5" i="12" s="1"/>
  <c r="AO5" i="13"/>
  <c r="AN5" i="13"/>
  <c r="AM5" i="13"/>
  <c r="AL5" i="13"/>
  <c r="AC5" i="12" s="1"/>
  <c r="AK5" i="13"/>
  <c r="AJ5" i="13"/>
  <c r="AI5" i="13"/>
  <c r="AH5" i="13"/>
  <c r="Y5" i="12" s="1"/>
  <c r="AG5" i="13"/>
  <c r="AF5" i="13"/>
  <c r="AE5" i="13"/>
  <c r="AD5" i="13"/>
  <c r="AR5" i="13" s="1"/>
  <c r="AC5" i="13"/>
  <c r="AQ4" i="13"/>
  <c r="AP4" i="13"/>
  <c r="AO4" i="13"/>
  <c r="AN4" i="13"/>
  <c r="AM4" i="13"/>
  <c r="AL4" i="13"/>
  <c r="AK4" i="13"/>
  <c r="AJ4" i="13"/>
  <c r="AI4" i="13"/>
  <c r="AH4" i="13"/>
  <c r="AG4" i="13"/>
  <c r="AF4" i="13"/>
  <c r="AE4" i="13"/>
  <c r="AD4" i="13"/>
  <c r="AC4" i="13"/>
  <c r="Y63" i="13"/>
  <c r="X63" i="13"/>
  <c r="W63" i="13"/>
  <c r="V63" i="13"/>
  <c r="U63" i="13"/>
  <c r="T63" i="13"/>
  <c r="S63" i="13"/>
  <c r="Y62" i="13"/>
  <c r="X62" i="13"/>
  <c r="W62" i="13"/>
  <c r="V62" i="13"/>
  <c r="U62" i="13"/>
  <c r="Z62" i="13" s="1"/>
  <c r="T62" i="13"/>
  <c r="S62" i="13"/>
  <c r="Y61" i="13"/>
  <c r="X61" i="13"/>
  <c r="U61" i="12" s="1"/>
  <c r="W61" i="13"/>
  <c r="V61" i="13"/>
  <c r="U61" i="13"/>
  <c r="T61" i="13"/>
  <c r="Z61" i="13" s="1"/>
  <c r="S61" i="13"/>
  <c r="Y60" i="13"/>
  <c r="X60" i="13"/>
  <c r="W60" i="13"/>
  <c r="T60" i="12" s="1"/>
  <c r="V60" i="13"/>
  <c r="U60" i="13"/>
  <c r="T60" i="13"/>
  <c r="S60" i="13"/>
  <c r="Z60" i="13" s="1"/>
  <c r="Y59" i="13"/>
  <c r="X59" i="13"/>
  <c r="W59" i="13"/>
  <c r="V59" i="13"/>
  <c r="U59" i="13"/>
  <c r="T59" i="13"/>
  <c r="S59" i="13"/>
  <c r="Y58" i="13"/>
  <c r="X58" i="13"/>
  <c r="W58" i="13"/>
  <c r="V58" i="13"/>
  <c r="U58" i="13"/>
  <c r="Z58" i="13" s="1"/>
  <c r="T58" i="13"/>
  <c r="S58" i="13"/>
  <c r="Y57" i="13"/>
  <c r="X57" i="13"/>
  <c r="U57" i="12" s="1"/>
  <c r="W57" i="13"/>
  <c r="V57" i="13"/>
  <c r="U57" i="13"/>
  <c r="T57" i="13"/>
  <c r="Z57" i="13" s="1"/>
  <c r="S57" i="13"/>
  <c r="Y56" i="13"/>
  <c r="X56" i="13"/>
  <c r="W56" i="13"/>
  <c r="T56" i="12" s="1"/>
  <c r="V56" i="13"/>
  <c r="U56" i="13"/>
  <c r="T56" i="13"/>
  <c r="S56" i="13"/>
  <c r="Z56" i="13" s="1"/>
  <c r="Y55" i="13"/>
  <c r="X55" i="13"/>
  <c r="W55" i="13"/>
  <c r="V55" i="13"/>
  <c r="U55" i="13"/>
  <c r="T55" i="13"/>
  <c r="S55" i="13"/>
  <c r="Y54" i="13"/>
  <c r="X54" i="13"/>
  <c r="W54" i="13"/>
  <c r="V54" i="13"/>
  <c r="U54" i="13"/>
  <c r="T54" i="13"/>
  <c r="S54" i="13"/>
  <c r="Y53" i="13"/>
  <c r="X53" i="13"/>
  <c r="U53" i="12" s="1"/>
  <c r="W53" i="13"/>
  <c r="V53" i="13"/>
  <c r="U53" i="13"/>
  <c r="T53" i="13"/>
  <c r="Z53" i="13" s="1"/>
  <c r="S53" i="13"/>
  <c r="Y52" i="13"/>
  <c r="X52" i="13"/>
  <c r="W52" i="13"/>
  <c r="T52" i="12" s="1"/>
  <c r="V52" i="13"/>
  <c r="U52" i="13"/>
  <c r="T52" i="13"/>
  <c r="S52" i="13"/>
  <c r="Z52" i="13" s="1"/>
  <c r="Y51" i="13"/>
  <c r="X51" i="13"/>
  <c r="W51" i="13"/>
  <c r="V51" i="13"/>
  <c r="U51" i="13"/>
  <c r="T51" i="13"/>
  <c r="S51" i="13"/>
  <c r="Y50" i="13"/>
  <c r="X50" i="13"/>
  <c r="W50" i="13"/>
  <c r="V50" i="13"/>
  <c r="U50" i="13"/>
  <c r="Z50" i="13" s="1"/>
  <c r="T50" i="13"/>
  <c r="S50" i="13"/>
  <c r="Y49" i="13"/>
  <c r="X49" i="13"/>
  <c r="U49" i="12" s="1"/>
  <c r="W49" i="13"/>
  <c r="V49" i="13"/>
  <c r="U49" i="13"/>
  <c r="T49" i="13"/>
  <c r="Z49" i="13" s="1"/>
  <c r="S49" i="13"/>
  <c r="Y48" i="13"/>
  <c r="X48" i="13"/>
  <c r="W48" i="13"/>
  <c r="T48" i="12" s="1"/>
  <c r="V48" i="13"/>
  <c r="U48" i="13"/>
  <c r="T48" i="13"/>
  <c r="S48" i="13"/>
  <c r="Y47" i="13"/>
  <c r="X47" i="13"/>
  <c r="W47" i="13"/>
  <c r="V47" i="13"/>
  <c r="U47" i="13"/>
  <c r="T47" i="13"/>
  <c r="S47" i="13"/>
  <c r="Y46" i="13"/>
  <c r="X46" i="13"/>
  <c r="W46" i="13"/>
  <c r="V46" i="13"/>
  <c r="U46" i="13"/>
  <c r="T46" i="13"/>
  <c r="S46" i="13"/>
  <c r="Y45" i="13"/>
  <c r="X45" i="13"/>
  <c r="U45" i="12" s="1"/>
  <c r="W45" i="13"/>
  <c r="V45" i="13"/>
  <c r="U45" i="13"/>
  <c r="T45" i="13"/>
  <c r="Z45" i="13" s="1"/>
  <c r="S45" i="13"/>
  <c r="Y44" i="13"/>
  <c r="X44" i="13"/>
  <c r="W44" i="13"/>
  <c r="T44" i="12" s="1"/>
  <c r="V44" i="13"/>
  <c r="U44" i="13"/>
  <c r="T44" i="13"/>
  <c r="S44" i="13"/>
  <c r="R44" i="12" s="1"/>
  <c r="Y43" i="13"/>
  <c r="X43" i="13"/>
  <c r="W43" i="13"/>
  <c r="V43" i="13"/>
  <c r="U43" i="13"/>
  <c r="T43" i="13"/>
  <c r="S43" i="13"/>
  <c r="Y42" i="13"/>
  <c r="X42" i="13"/>
  <c r="W42" i="13"/>
  <c r="V42" i="13"/>
  <c r="U42" i="13"/>
  <c r="T42" i="13"/>
  <c r="S42" i="13"/>
  <c r="Y41" i="13"/>
  <c r="X41" i="13"/>
  <c r="U41" i="12" s="1"/>
  <c r="W41" i="13"/>
  <c r="V41" i="13"/>
  <c r="U41" i="13"/>
  <c r="T41" i="13"/>
  <c r="Z41" i="13" s="1"/>
  <c r="S41" i="13"/>
  <c r="Y40" i="13"/>
  <c r="X40" i="13"/>
  <c r="W40" i="13"/>
  <c r="T40" i="12" s="1"/>
  <c r="V40" i="13"/>
  <c r="U40" i="13"/>
  <c r="T40" i="13"/>
  <c r="S40" i="13"/>
  <c r="R40" i="12" s="1"/>
  <c r="Y39" i="13"/>
  <c r="X39" i="13"/>
  <c r="W39" i="13"/>
  <c r="V39" i="13"/>
  <c r="U39" i="13"/>
  <c r="T39" i="13"/>
  <c r="S39" i="13"/>
  <c r="Y38" i="13"/>
  <c r="X38" i="13"/>
  <c r="W38" i="13"/>
  <c r="V38" i="13"/>
  <c r="U38" i="13"/>
  <c r="Z38" i="13" s="1"/>
  <c r="T38" i="13"/>
  <c r="S38" i="13"/>
  <c r="Y37" i="13"/>
  <c r="X37" i="13"/>
  <c r="U37" i="12" s="1"/>
  <c r="W37" i="13"/>
  <c r="V37" i="13"/>
  <c r="U37" i="13"/>
  <c r="T37" i="13"/>
  <c r="Z37" i="13" s="1"/>
  <c r="S37" i="13"/>
  <c r="Y36" i="13"/>
  <c r="X36" i="13"/>
  <c r="W36" i="13"/>
  <c r="T36" i="12" s="1"/>
  <c r="V36" i="13"/>
  <c r="U36" i="13"/>
  <c r="T36" i="13"/>
  <c r="S36" i="13"/>
  <c r="R36" i="12" s="1"/>
  <c r="Y35" i="13"/>
  <c r="X35" i="13"/>
  <c r="W35" i="13"/>
  <c r="V35" i="13"/>
  <c r="U35" i="13"/>
  <c r="T35" i="13"/>
  <c r="S35" i="13"/>
  <c r="Y34" i="13"/>
  <c r="X34" i="13"/>
  <c r="W34" i="13"/>
  <c r="V34" i="13"/>
  <c r="U34" i="13"/>
  <c r="Z34" i="13" s="1"/>
  <c r="T34" i="13"/>
  <c r="S34" i="13"/>
  <c r="Y33" i="13"/>
  <c r="X33" i="13"/>
  <c r="U33" i="12" s="1"/>
  <c r="W33" i="13"/>
  <c r="V33" i="13"/>
  <c r="U33" i="13"/>
  <c r="T33" i="13"/>
  <c r="Z33" i="13" s="1"/>
  <c r="S33" i="13"/>
  <c r="Y32" i="13"/>
  <c r="X32" i="13"/>
  <c r="W32" i="13"/>
  <c r="T32" i="12" s="1"/>
  <c r="V32" i="13"/>
  <c r="U32" i="13"/>
  <c r="T32" i="13"/>
  <c r="S32" i="13"/>
  <c r="Y31" i="13"/>
  <c r="X31" i="13"/>
  <c r="W31" i="13"/>
  <c r="V31" i="13"/>
  <c r="U31" i="13"/>
  <c r="T31" i="13"/>
  <c r="S31" i="13"/>
  <c r="Y30" i="13"/>
  <c r="X30" i="13"/>
  <c r="W30" i="13"/>
  <c r="V30" i="13"/>
  <c r="U30" i="13"/>
  <c r="Z30" i="13" s="1"/>
  <c r="T30" i="13"/>
  <c r="S30" i="13"/>
  <c r="Y29" i="13"/>
  <c r="X29" i="13"/>
  <c r="U29" i="12" s="1"/>
  <c r="W29" i="13"/>
  <c r="V29" i="13"/>
  <c r="U29" i="13"/>
  <c r="T29" i="13"/>
  <c r="Z29" i="13" s="1"/>
  <c r="S29" i="13"/>
  <c r="Y28" i="13"/>
  <c r="X28" i="13"/>
  <c r="W28" i="13"/>
  <c r="T28" i="12" s="1"/>
  <c r="V28" i="13"/>
  <c r="U28" i="13"/>
  <c r="T28" i="13"/>
  <c r="S28" i="13"/>
  <c r="R28" i="12" s="1"/>
  <c r="Y27" i="13"/>
  <c r="X27" i="13"/>
  <c r="W27" i="13"/>
  <c r="V27" i="13"/>
  <c r="U27" i="13"/>
  <c r="T27" i="13"/>
  <c r="S27" i="13"/>
  <c r="Y26" i="13"/>
  <c r="X26" i="13"/>
  <c r="W26" i="13"/>
  <c r="V26" i="13"/>
  <c r="U26" i="13"/>
  <c r="Z26" i="13" s="1"/>
  <c r="T26" i="13"/>
  <c r="S26" i="13"/>
  <c r="Y25" i="13"/>
  <c r="X25" i="13"/>
  <c r="U25" i="12" s="1"/>
  <c r="W25" i="13"/>
  <c r="V25" i="13"/>
  <c r="U25" i="13"/>
  <c r="T25" i="13"/>
  <c r="Z25" i="13" s="1"/>
  <c r="S25" i="13"/>
  <c r="Y24" i="13"/>
  <c r="X24" i="13"/>
  <c r="W24" i="13"/>
  <c r="T24" i="12" s="1"/>
  <c r="V24" i="13"/>
  <c r="U24" i="13"/>
  <c r="T24" i="13"/>
  <c r="S24" i="13"/>
  <c r="R24" i="12" s="1"/>
  <c r="Y23" i="13"/>
  <c r="X23" i="13"/>
  <c r="W23" i="13"/>
  <c r="V23" i="13"/>
  <c r="U23" i="13"/>
  <c r="T23" i="13"/>
  <c r="S23" i="13"/>
  <c r="Y22" i="13"/>
  <c r="X22" i="13"/>
  <c r="W22" i="13"/>
  <c r="V22" i="13"/>
  <c r="U22" i="13"/>
  <c r="Z22" i="13" s="1"/>
  <c r="T22" i="13"/>
  <c r="S22" i="13"/>
  <c r="Y21" i="13"/>
  <c r="X21" i="13"/>
  <c r="U21" i="12" s="1"/>
  <c r="W21" i="13"/>
  <c r="V21" i="13"/>
  <c r="U21" i="13"/>
  <c r="T21" i="13"/>
  <c r="Z21" i="13" s="1"/>
  <c r="S21" i="13"/>
  <c r="Y20" i="13"/>
  <c r="X20" i="13"/>
  <c r="W20" i="13"/>
  <c r="T20" i="12" s="1"/>
  <c r="V20" i="13"/>
  <c r="U20" i="13"/>
  <c r="T20" i="13"/>
  <c r="S20" i="13"/>
  <c r="R20" i="12" s="1"/>
  <c r="Y19" i="13"/>
  <c r="X19" i="13"/>
  <c r="W19" i="13"/>
  <c r="V19" i="13"/>
  <c r="U19" i="13"/>
  <c r="T19" i="13"/>
  <c r="S19" i="13"/>
  <c r="Y18" i="13"/>
  <c r="X18" i="13"/>
  <c r="W18" i="13"/>
  <c r="V18" i="13"/>
  <c r="U18" i="13"/>
  <c r="Z18" i="13" s="1"/>
  <c r="T18" i="13"/>
  <c r="S18" i="13"/>
  <c r="Y17" i="13"/>
  <c r="X17" i="13"/>
  <c r="U17" i="12" s="1"/>
  <c r="W17" i="13"/>
  <c r="V17" i="13"/>
  <c r="U17" i="13"/>
  <c r="T17" i="13"/>
  <c r="Z17" i="13" s="1"/>
  <c r="S17" i="13"/>
  <c r="Y16" i="13"/>
  <c r="X16" i="13"/>
  <c r="W16" i="13"/>
  <c r="T16" i="12" s="1"/>
  <c r="V16" i="13"/>
  <c r="U16" i="13"/>
  <c r="T16" i="13"/>
  <c r="S16" i="13"/>
  <c r="Y15" i="13"/>
  <c r="X15" i="13"/>
  <c r="W15" i="13"/>
  <c r="V15" i="13"/>
  <c r="U15" i="13"/>
  <c r="T15" i="13"/>
  <c r="S15" i="13"/>
  <c r="Y14" i="13"/>
  <c r="X14" i="13"/>
  <c r="W14" i="13"/>
  <c r="V14" i="13"/>
  <c r="U14" i="13"/>
  <c r="Z14" i="13" s="1"/>
  <c r="T14" i="13"/>
  <c r="S14" i="13"/>
  <c r="Y13" i="13"/>
  <c r="X13" i="13"/>
  <c r="U13" i="12" s="1"/>
  <c r="W13" i="13"/>
  <c r="V13" i="13"/>
  <c r="U13" i="13"/>
  <c r="T13" i="13"/>
  <c r="Z13" i="13" s="1"/>
  <c r="S13" i="13"/>
  <c r="Y12" i="13"/>
  <c r="X12" i="13"/>
  <c r="W12" i="13"/>
  <c r="T12" i="12" s="1"/>
  <c r="V12" i="13"/>
  <c r="U12" i="13"/>
  <c r="T12" i="13"/>
  <c r="S12" i="13"/>
  <c r="R12" i="12" s="1"/>
  <c r="Y11" i="13"/>
  <c r="X11" i="13"/>
  <c r="W11" i="13"/>
  <c r="V11" i="13"/>
  <c r="U11" i="13"/>
  <c r="T11" i="13"/>
  <c r="S11" i="13"/>
  <c r="Y10" i="13"/>
  <c r="X10" i="13"/>
  <c r="W10" i="13"/>
  <c r="V10" i="13"/>
  <c r="U10" i="13"/>
  <c r="Z10" i="13" s="1"/>
  <c r="T10" i="13"/>
  <c r="S10" i="13"/>
  <c r="Y9" i="13"/>
  <c r="X9" i="13"/>
  <c r="U9" i="12" s="1"/>
  <c r="W9" i="13"/>
  <c r="V9" i="13"/>
  <c r="U9" i="13"/>
  <c r="T9" i="13"/>
  <c r="Z9" i="13" s="1"/>
  <c r="S9" i="13"/>
  <c r="Y8" i="13"/>
  <c r="X8" i="13"/>
  <c r="W8" i="13"/>
  <c r="V8" i="13"/>
  <c r="U8" i="13"/>
  <c r="T8" i="13"/>
  <c r="S8" i="13"/>
  <c r="R8" i="12" s="1"/>
  <c r="Y7" i="13"/>
  <c r="X7" i="13"/>
  <c r="W7" i="13"/>
  <c r="V7" i="13"/>
  <c r="U7" i="13"/>
  <c r="T7" i="13"/>
  <c r="S7" i="13"/>
  <c r="Y6" i="13"/>
  <c r="X6" i="13"/>
  <c r="W6" i="13"/>
  <c r="V6" i="13"/>
  <c r="U6" i="13"/>
  <c r="Z6" i="13" s="1"/>
  <c r="T6" i="13"/>
  <c r="S6" i="13"/>
  <c r="Y5" i="13"/>
  <c r="X5" i="13"/>
  <c r="W5" i="13"/>
  <c r="V5" i="13"/>
  <c r="U5" i="13"/>
  <c r="T5" i="13"/>
  <c r="S5" i="13"/>
  <c r="Y4" i="13"/>
  <c r="X4" i="13"/>
  <c r="W4" i="13"/>
  <c r="V4" i="13"/>
  <c r="U4" i="13"/>
  <c r="T4" i="13"/>
  <c r="S4" i="13"/>
  <c r="S68" i="13" s="1"/>
  <c r="S69" i="13" s="1"/>
  <c r="S70" i="13" s="1"/>
  <c r="O63" i="13"/>
  <c r="N63" i="13"/>
  <c r="M63" i="13"/>
  <c r="L63" i="13"/>
  <c r="N63" i="12" s="1"/>
  <c r="K63" i="13"/>
  <c r="J63" i="13"/>
  <c r="I63" i="13"/>
  <c r="H63" i="13"/>
  <c r="J63" i="12" s="1"/>
  <c r="G63" i="13"/>
  <c r="F63" i="13"/>
  <c r="E63" i="13"/>
  <c r="D63" i="13"/>
  <c r="O62" i="13"/>
  <c r="N62" i="13"/>
  <c r="M62" i="13"/>
  <c r="L62" i="13"/>
  <c r="N62" i="12" s="1"/>
  <c r="K62" i="13"/>
  <c r="J62" i="13"/>
  <c r="I62" i="13"/>
  <c r="H62" i="13"/>
  <c r="J62" i="12" s="1"/>
  <c r="G62" i="13"/>
  <c r="F62" i="13"/>
  <c r="E62" i="13"/>
  <c r="D62" i="13"/>
  <c r="O61" i="13"/>
  <c r="N61" i="13"/>
  <c r="M61" i="13"/>
  <c r="L61" i="13"/>
  <c r="N61" i="12" s="1"/>
  <c r="K61" i="13"/>
  <c r="J61" i="13"/>
  <c r="I61" i="13"/>
  <c r="H61" i="13"/>
  <c r="J61" i="12" s="1"/>
  <c r="G61" i="13"/>
  <c r="F61" i="13"/>
  <c r="E61" i="13"/>
  <c r="D61" i="13"/>
  <c r="O60" i="13"/>
  <c r="N60" i="13"/>
  <c r="M60" i="13"/>
  <c r="L60" i="13"/>
  <c r="N60" i="12" s="1"/>
  <c r="K60" i="13"/>
  <c r="J60" i="13"/>
  <c r="I60" i="13"/>
  <c r="H60" i="13"/>
  <c r="J60" i="12" s="1"/>
  <c r="G60" i="13"/>
  <c r="F60" i="13"/>
  <c r="E60" i="13"/>
  <c r="D60" i="13"/>
  <c r="F60" i="12" s="1"/>
  <c r="O59" i="13"/>
  <c r="N59" i="13"/>
  <c r="M59" i="13"/>
  <c r="L59" i="13"/>
  <c r="N59" i="12" s="1"/>
  <c r="K59" i="13"/>
  <c r="J59" i="13"/>
  <c r="I59" i="13"/>
  <c r="H59" i="13"/>
  <c r="J59" i="12" s="1"/>
  <c r="G59" i="13"/>
  <c r="F59" i="13"/>
  <c r="E59" i="13"/>
  <c r="D59" i="13"/>
  <c r="O58" i="13"/>
  <c r="N58" i="13"/>
  <c r="M58" i="13"/>
  <c r="L58" i="13"/>
  <c r="N58" i="12" s="1"/>
  <c r="K58" i="13"/>
  <c r="J58" i="13"/>
  <c r="I58" i="13"/>
  <c r="H58" i="13"/>
  <c r="J58" i="12" s="1"/>
  <c r="G58" i="13"/>
  <c r="F58" i="13"/>
  <c r="E58" i="13"/>
  <c r="D58" i="13"/>
  <c r="O57" i="13"/>
  <c r="N57" i="13"/>
  <c r="M57" i="13"/>
  <c r="L57" i="13"/>
  <c r="N57" i="12" s="1"/>
  <c r="K57" i="13"/>
  <c r="J57" i="13"/>
  <c r="I57" i="13"/>
  <c r="H57" i="13"/>
  <c r="J57" i="12" s="1"/>
  <c r="G57" i="13"/>
  <c r="F57" i="13"/>
  <c r="E57" i="13"/>
  <c r="D57" i="13"/>
  <c r="F57" i="12" s="1"/>
  <c r="O56" i="13"/>
  <c r="N56" i="13"/>
  <c r="M56" i="13"/>
  <c r="L56" i="13"/>
  <c r="N56" i="12" s="1"/>
  <c r="K56" i="13"/>
  <c r="J56" i="13"/>
  <c r="I56" i="13"/>
  <c r="H56" i="13"/>
  <c r="J56" i="12" s="1"/>
  <c r="G56" i="13"/>
  <c r="F56" i="13"/>
  <c r="E56" i="13"/>
  <c r="D56" i="13"/>
  <c r="F56" i="12" s="1"/>
  <c r="O55" i="13"/>
  <c r="N55" i="13"/>
  <c r="M55" i="13"/>
  <c r="L55" i="13"/>
  <c r="N55" i="12" s="1"/>
  <c r="K55" i="13"/>
  <c r="J55" i="13"/>
  <c r="I55" i="13"/>
  <c r="H55" i="13"/>
  <c r="J55" i="12" s="1"/>
  <c r="G55" i="13"/>
  <c r="F55" i="13"/>
  <c r="E55" i="13"/>
  <c r="D55" i="13"/>
  <c r="F55" i="12" s="1"/>
  <c r="O54" i="13"/>
  <c r="N54" i="13"/>
  <c r="M54" i="13"/>
  <c r="L54" i="13"/>
  <c r="N54" i="12" s="1"/>
  <c r="K54" i="13"/>
  <c r="J54" i="13"/>
  <c r="I54" i="13"/>
  <c r="H54" i="13"/>
  <c r="J54" i="12" s="1"/>
  <c r="G54" i="13"/>
  <c r="F54" i="13"/>
  <c r="E54" i="13"/>
  <c r="D54" i="13"/>
  <c r="O53" i="13"/>
  <c r="N53" i="13"/>
  <c r="M53" i="13"/>
  <c r="L53" i="13"/>
  <c r="N53" i="12" s="1"/>
  <c r="K53" i="13"/>
  <c r="J53" i="13"/>
  <c r="I53" i="13"/>
  <c r="H53" i="13"/>
  <c r="J53" i="12" s="1"/>
  <c r="G53" i="13"/>
  <c r="F53" i="13"/>
  <c r="E53" i="13"/>
  <c r="D53" i="13"/>
  <c r="O52" i="13"/>
  <c r="N52" i="13"/>
  <c r="M52" i="13"/>
  <c r="L52" i="13"/>
  <c r="N52" i="12" s="1"/>
  <c r="K52" i="13"/>
  <c r="J52" i="13"/>
  <c r="I52" i="13"/>
  <c r="H52" i="13"/>
  <c r="J52" i="12" s="1"/>
  <c r="G52" i="13"/>
  <c r="F52" i="13"/>
  <c r="E52" i="13"/>
  <c r="D52" i="13"/>
  <c r="O51" i="13"/>
  <c r="N51" i="13"/>
  <c r="M51" i="13"/>
  <c r="L51" i="13"/>
  <c r="N51" i="12" s="1"/>
  <c r="K51" i="13"/>
  <c r="J51" i="13"/>
  <c r="I51" i="13"/>
  <c r="H51" i="13"/>
  <c r="J51" i="12" s="1"/>
  <c r="G51" i="13"/>
  <c r="F51" i="13"/>
  <c r="E51" i="13"/>
  <c r="D51" i="13"/>
  <c r="O50" i="13"/>
  <c r="N50" i="13"/>
  <c r="M50" i="13"/>
  <c r="L50" i="13"/>
  <c r="N50" i="12" s="1"/>
  <c r="K50" i="13"/>
  <c r="J50" i="13"/>
  <c r="I50" i="13"/>
  <c r="H50" i="13"/>
  <c r="J50" i="12" s="1"/>
  <c r="G50" i="13"/>
  <c r="F50" i="13"/>
  <c r="E50" i="13"/>
  <c r="D50" i="13"/>
  <c r="O49" i="13"/>
  <c r="N49" i="13"/>
  <c r="M49" i="13"/>
  <c r="L49" i="13"/>
  <c r="N49" i="12" s="1"/>
  <c r="K49" i="13"/>
  <c r="J49" i="13"/>
  <c r="I49" i="13"/>
  <c r="H49" i="13"/>
  <c r="J49" i="12" s="1"/>
  <c r="G49" i="13"/>
  <c r="F49" i="13"/>
  <c r="E49" i="13"/>
  <c r="D49" i="13"/>
  <c r="O48" i="13"/>
  <c r="N48" i="13"/>
  <c r="M48" i="13"/>
  <c r="L48" i="13"/>
  <c r="N48" i="12" s="1"/>
  <c r="K48" i="13"/>
  <c r="J48" i="13"/>
  <c r="I48" i="13"/>
  <c r="H48" i="13"/>
  <c r="J48" i="12" s="1"/>
  <c r="G48" i="13"/>
  <c r="F48" i="13"/>
  <c r="E48" i="13"/>
  <c r="D48" i="13"/>
  <c r="O47" i="13"/>
  <c r="N47" i="13"/>
  <c r="M47" i="13"/>
  <c r="L47" i="13"/>
  <c r="N47" i="12" s="1"/>
  <c r="K47" i="13"/>
  <c r="J47" i="13"/>
  <c r="I47" i="13"/>
  <c r="H47" i="13"/>
  <c r="J47" i="12" s="1"/>
  <c r="G47" i="13"/>
  <c r="F47" i="13"/>
  <c r="E47" i="13"/>
  <c r="D47" i="13"/>
  <c r="F47" i="12" s="1"/>
  <c r="O46" i="13"/>
  <c r="N46" i="13"/>
  <c r="M46" i="13"/>
  <c r="L46" i="13"/>
  <c r="N46" i="12" s="1"/>
  <c r="K46" i="13"/>
  <c r="J46" i="13"/>
  <c r="I46" i="13"/>
  <c r="H46" i="13"/>
  <c r="J46" i="12" s="1"/>
  <c r="G46" i="13"/>
  <c r="F46" i="13"/>
  <c r="E46" i="13"/>
  <c r="D46" i="13"/>
  <c r="F46" i="12" s="1"/>
  <c r="O45" i="13"/>
  <c r="N45" i="13"/>
  <c r="M45" i="13"/>
  <c r="L45" i="13"/>
  <c r="N45" i="12" s="1"/>
  <c r="K45" i="13"/>
  <c r="J45" i="13"/>
  <c r="I45" i="13"/>
  <c r="H45" i="13"/>
  <c r="J45" i="12" s="1"/>
  <c r="G45" i="13"/>
  <c r="F45" i="13"/>
  <c r="E45" i="13"/>
  <c r="D45" i="13"/>
  <c r="O44" i="13"/>
  <c r="N44" i="13"/>
  <c r="M44" i="13"/>
  <c r="L44" i="13"/>
  <c r="N44" i="12" s="1"/>
  <c r="K44" i="13"/>
  <c r="J44" i="13"/>
  <c r="I44" i="13"/>
  <c r="H44" i="13"/>
  <c r="J44" i="12" s="1"/>
  <c r="G44" i="13"/>
  <c r="F44" i="13"/>
  <c r="E44" i="13"/>
  <c r="D44" i="13"/>
  <c r="O43" i="13"/>
  <c r="N43" i="13"/>
  <c r="M43" i="13"/>
  <c r="L43" i="13"/>
  <c r="N43" i="12" s="1"/>
  <c r="K43" i="13"/>
  <c r="J43" i="13"/>
  <c r="I43" i="13"/>
  <c r="H43" i="13"/>
  <c r="J43" i="12" s="1"/>
  <c r="G43" i="13"/>
  <c r="F43" i="13"/>
  <c r="E43" i="13"/>
  <c r="D43" i="13"/>
  <c r="O42" i="13"/>
  <c r="N42" i="13"/>
  <c r="M42" i="13"/>
  <c r="L42" i="13"/>
  <c r="N42" i="12" s="1"/>
  <c r="K42" i="13"/>
  <c r="J42" i="13"/>
  <c r="I42" i="13"/>
  <c r="H42" i="13"/>
  <c r="J42" i="12" s="1"/>
  <c r="G42" i="13"/>
  <c r="F42" i="13"/>
  <c r="E42" i="13"/>
  <c r="D42" i="13"/>
  <c r="F42" i="12" s="1"/>
  <c r="O41" i="13"/>
  <c r="N41" i="13"/>
  <c r="M41" i="13"/>
  <c r="L41" i="13"/>
  <c r="N41" i="12" s="1"/>
  <c r="K41" i="13"/>
  <c r="J41" i="13"/>
  <c r="I41" i="13"/>
  <c r="H41" i="13"/>
  <c r="J41" i="12" s="1"/>
  <c r="G41" i="13"/>
  <c r="F41" i="13"/>
  <c r="E41" i="13"/>
  <c r="D41" i="13"/>
  <c r="F41" i="12" s="1"/>
  <c r="O40" i="13"/>
  <c r="N40" i="13"/>
  <c r="M40" i="13"/>
  <c r="L40" i="13"/>
  <c r="N40" i="12" s="1"/>
  <c r="K40" i="13"/>
  <c r="J40" i="13"/>
  <c r="I40" i="13"/>
  <c r="H40" i="13"/>
  <c r="J40" i="12" s="1"/>
  <c r="G40" i="13"/>
  <c r="F40" i="13"/>
  <c r="E40" i="13"/>
  <c r="D40" i="13"/>
  <c r="F40" i="12" s="1"/>
  <c r="O39" i="13"/>
  <c r="N39" i="13"/>
  <c r="M39" i="13"/>
  <c r="L39" i="13"/>
  <c r="N39" i="12" s="1"/>
  <c r="K39" i="13"/>
  <c r="J39" i="13"/>
  <c r="I39" i="13"/>
  <c r="H39" i="13"/>
  <c r="J39" i="12" s="1"/>
  <c r="G39" i="13"/>
  <c r="F39" i="13"/>
  <c r="E39" i="13"/>
  <c r="D39" i="13"/>
  <c r="O38" i="13"/>
  <c r="N38" i="13"/>
  <c r="M38" i="13"/>
  <c r="L38" i="13"/>
  <c r="N38" i="12" s="1"/>
  <c r="K38" i="13"/>
  <c r="J38" i="13"/>
  <c r="I38" i="13"/>
  <c r="H38" i="13"/>
  <c r="J38" i="12" s="1"/>
  <c r="G38" i="13"/>
  <c r="F38" i="13"/>
  <c r="E38" i="13"/>
  <c r="D38" i="13"/>
  <c r="O37" i="13"/>
  <c r="N37" i="13"/>
  <c r="M37" i="13"/>
  <c r="L37" i="13"/>
  <c r="N37" i="12" s="1"/>
  <c r="K37" i="13"/>
  <c r="J37" i="13"/>
  <c r="I37" i="13"/>
  <c r="H37" i="13"/>
  <c r="J37" i="12" s="1"/>
  <c r="G37" i="13"/>
  <c r="F37" i="13"/>
  <c r="E37" i="13"/>
  <c r="D37" i="13"/>
  <c r="O36" i="13"/>
  <c r="N36" i="13"/>
  <c r="M36" i="13"/>
  <c r="L36" i="13"/>
  <c r="N36" i="12" s="1"/>
  <c r="K36" i="13"/>
  <c r="J36" i="13"/>
  <c r="I36" i="13"/>
  <c r="H36" i="13"/>
  <c r="J36" i="12" s="1"/>
  <c r="G36" i="13"/>
  <c r="F36" i="13"/>
  <c r="E36" i="13"/>
  <c r="D36" i="13"/>
  <c r="F36" i="12" s="1"/>
  <c r="O35" i="13"/>
  <c r="N35" i="13"/>
  <c r="M35" i="13"/>
  <c r="L35" i="13"/>
  <c r="N35" i="12" s="1"/>
  <c r="K35" i="13"/>
  <c r="J35" i="13"/>
  <c r="I35" i="13"/>
  <c r="H35" i="13"/>
  <c r="J35" i="12" s="1"/>
  <c r="G35" i="13"/>
  <c r="F35" i="13"/>
  <c r="E35" i="13"/>
  <c r="D35" i="13"/>
  <c r="F35" i="12" s="1"/>
  <c r="O34" i="13"/>
  <c r="N34" i="13"/>
  <c r="M34" i="13"/>
  <c r="L34" i="13"/>
  <c r="N34" i="12" s="1"/>
  <c r="K34" i="13"/>
  <c r="J34" i="13"/>
  <c r="I34" i="13"/>
  <c r="H34" i="13"/>
  <c r="J34" i="12" s="1"/>
  <c r="G34" i="13"/>
  <c r="F34" i="13"/>
  <c r="E34" i="13"/>
  <c r="D34" i="13"/>
  <c r="O33" i="13"/>
  <c r="N33" i="13"/>
  <c r="M33" i="13"/>
  <c r="L33" i="13"/>
  <c r="N33" i="12" s="1"/>
  <c r="K33" i="13"/>
  <c r="J33" i="13"/>
  <c r="I33" i="13"/>
  <c r="H33" i="13"/>
  <c r="J33" i="12" s="1"/>
  <c r="G33" i="13"/>
  <c r="F33" i="13"/>
  <c r="E33" i="13"/>
  <c r="D33" i="13"/>
  <c r="F33" i="12" s="1"/>
  <c r="O32" i="13"/>
  <c r="N32" i="13"/>
  <c r="M32" i="13"/>
  <c r="L32" i="13"/>
  <c r="N32" i="12" s="1"/>
  <c r="K32" i="13"/>
  <c r="J32" i="13"/>
  <c r="I32" i="13"/>
  <c r="H32" i="13"/>
  <c r="J32" i="12" s="1"/>
  <c r="G32" i="13"/>
  <c r="F32" i="13"/>
  <c r="E32" i="13"/>
  <c r="D32" i="13"/>
  <c r="P32" i="13" s="1"/>
  <c r="O31" i="13"/>
  <c r="N31" i="13"/>
  <c r="M31" i="13"/>
  <c r="L31" i="13"/>
  <c r="N31" i="12" s="1"/>
  <c r="K31" i="13"/>
  <c r="J31" i="13"/>
  <c r="I31" i="13"/>
  <c r="H31" i="13"/>
  <c r="J31" i="12" s="1"/>
  <c r="G31" i="13"/>
  <c r="F31" i="13"/>
  <c r="E31" i="13"/>
  <c r="D31" i="13"/>
  <c r="F31" i="12" s="1"/>
  <c r="O30" i="13"/>
  <c r="N30" i="13"/>
  <c r="M30" i="13"/>
  <c r="L30" i="13"/>
  <c r="N30" i="12" s="1"/>
  <c r="K30" i="13"/>
  <c r="J30" i="13"/>
  <c r="I30" i="13"/>
  <c r="H30" i="13"/>
  <c r="J30" i="12" s="1"/>
  <c r="G30" i="13"/>
  <c r="F30" i="13"/>
  <c r="E30" i="13"/>
  <c r="D30" i="13"/>
  <c r="F30" i="12" s="1"/>
  <c r="O29" i="13"/>
  <c r="N29" i="13"/>
  <c r="M29" i="13"/>
  <c r="L29" i="13"/>
  <c r="N29" i="12" s="1"/>
  <c r="K29" i="13"/>
  <c r="J29" i="13"/>
  <c r="I29" i="13"/>
  <c r="H29" i="13"/>
  <c r="J29" i="12" s="1"/>
  <c r="G29" i="13"/>
  <c r="F29" i="13"/>
  <c r="E29" i="13"/>
  <c r="D29" i="13"/>
  <c r="F29" i="12" s="1"/>
  <c r="O28" i="13"/>
  <c r="N28" i="13"/>
  <c r="M28" i="13"/>
  <c r="L28" i="13"/>
  <c r="N28" i="12" s="1"/>
  <c r="K28" i="13"/>
  <c r="J28" i="13"/>
  <c r="I28" i="13"/>
  <c r="H28" i="13"/>
  <c r="J28" i="12" s="1"/>
  <c r="G28" i="13"/>
  <c r="F28" i="13"/>
  <c r="E28" i="13"/>
  <c r="D28" i="13"/>
  <c r="F28" i="12" s="1"/>
  <c r="O27" i="13"/>
  <c r="N27" i="13"/>
  <c r="M27" i="13"/>
  <c r="L27" i="13"/>
  <c r="N27" i="12" s="1"/>
  <c r="K27" i="13"/>
  <c r="J27" i="13"/>
  <c r="I27" i="13"/>
  <c r="H27" i="13"/>
  <c r="J27" i="12" s="1"/>
  <c r="G27" i="13"/>
  <c r="F27" i="13"/>
  <c r="E27" i="13"/>
  <c r="D27" i="13"/>
  <c r="F27" i="12" s="1"/>
  <c r="O26" i="13"/>
  <c r="N26" i="13"/>
  <c r="M26" i="13"/>
  <c r="L26" i="13"/>
  <c r="N26" i="12" s="1"/>
  <c r="K26" i="13"/>
  <c r="J26" i="13"/>
  <c r="I26" i="13"/>
  <c r="H26" i="13"/>
  <c r="J26" i="12" s="1"/>
  <c r="G26" i="13"/>
  <c r="F26" i="13"/>
  <c r="E26" i="13"/>
  <c r="D26" i="13"/>
  <c r="F26" i="12" s="1"/>
  <c r="O25" i="13"/>
  <c r="N25" i="13"/>
  <c r="M25" i="13"/>
  <c r="L25" i="13"/>
  <c r="N25" i="12" s="1"/>
  <c r="K25" i="13"/>
  <c r="J25" i="13"/>
  <c r="I25" i="13"/>
  <c r="H25" i="13"/>
  <c r="J25" i="12" s="1"/>
  <c r="G25" i="13"/>
  <c r="F25" i="13"/>
  <c r="E25" i="13"/>
  <c r="D25" i="13"/>
  <c r="P25" i="13" s="1"/>
  <c r="R25" i="13" s="1"/>
  <c r="O24" i="13"/>
  <c r="N24" i="13"/>
  <c r="M24" i="13"/>
  <c r="L24" i="13"/>
  <c r="N24" i="12" s="1"/>
  <c r="K24" i="13"/>
  <c r="J24" i="13"/>
  <c r="I24" i="13"/>
  <c r="H24" i="13"/>
  <c r="J24" i="12" s="1"/>
  <c r="G24" i="13"/>
  <c r="F24" i="13"/>
  <c r="E24" i="13"/>
  <c r="D24" i="13"/>
  <c r="F24" i="12" s="1"/>
  <c r="O23" i="13"/>
  <c r="N23" i="13"/>
  <c r="M23" i="13"/>
  <c r="L23" i="13"/>
  <c r="N23" i="12" s="1"/>
  <c r="K23" i="13"/>
  <c r="J23" i="13"/>
  <c r="I23" i="13"/>
  <c r="H23" i="13"/>
  <c r="J23" i="12" s="1"/>
  <c r="G23" i="13"/>
  <c r="F23" i="13"/>
  <c r="E23" i="13"/>
  <c r="D23" i="13"/>
  <c r="F23" i="12" s="1"/>
  <c r="O22" i="13"/>
  <c r="N22" i="13"/>
  <c r="M22" i="13"/>
  <c r="L22" i="13"/>
  <c r="N22" i="12" s="1"/>
  <c r="K22" i="13"/>
  <c r="J22" i="13"/>
  <c r="I22" i="13"/>
  <c r="H22" i="13"/>
  <c r="J22" i="12" s="1"/>
  <c r="G22" i="13"/>
  <c r="F22" i="13"/>
  <c r="E22" i="13"/>
  <c r="D22" i="13"/>
  <c r="F22" i="12" s="1"/>
  <c r="O21" i="13"/>
  <c r="N21" i="13"/>
  <c r="M21" i="13"/>
  <c r="L21" i="13"/>
  <c r="N21" i="12" s="1"/>
  <c r="K21" i="13"/>
  <c r="J21" i="13"/>
  <c r="I21" i="13"/>
  <c r="H21" i="13"/>
  <c r="J21" i="12" s="1"/>
  <c r="G21" i="13"/>
  <c r="F21" i="13"/>
  <c r="E21" i="13"/>
  <c r="D21" i="13"/>
  <c r="F21" i="12" s="1"/>
  <c r="O20" i="13"/>
  <c r="N20" i="13"/>
  <c r="M20" i="13"/>
  <c r="L20" i="13"/>
  <c r="N20" i="12" s="1"/>
  <c r="K20" i="13"/>
  <c r="J20" i="13"/>
  <c r="I20" i="13"/>
  <c r="H20" i="13"/>
  <c r="J20" i="12" s="1"/>
  <c r="G20" i="13"/>
  <c r="F20" i="13"/>
  <c r="E20" i="13"/>
  <c r="D20" i="13"/>
  <c r="F20" i="12" s="1"/>
  <c r="O19" i="13"/>
  <c r="N19" i="13"/>
  <c r="M19" i="13"/>
  <c r="L19" i="13"/>
  <c r="N19" i="12" s="1"/>
  <c r="K19" i="13"/>
  <c r="J19" i="13"/>
  <c r="I19" i="13"/>
  <c r="H19" i="13"/>
  <c r="J19" i="12" s="1"/>
  <c r="G19" i="13"/>
  <c r="F19" i="13"/>
  <c r="E19" i="13"/>
  <c r="D19" i="13"/>
  <c r="F19" i="12" s="1"/>
  <c r="O18" i="13"/>
  <c r="N18" i="13"/>
  <c r="M18" i="13"/>
  <c r="L18" i="13"/>
  <c r="N18" i="12" s="1"/>
  <c r="K18" i="13"/>
  <c r="J18" i="13"/>
  <c r="I18" i="13"/>
  <c r="H18" i="13"/>
  <c r="J18" i="12" s="1"/>
  <c r="G18" i="13"/>
  <c r="F18" i="13"/>
  <c r="E18" i="13"/>
  <c r="D18" i="13"/>
  <c r="F18" i="12" s="1"/>
  <c r="O17" i="13"/>
  <c r="N17" i="13"/>
  <c r="M17" i="13"/>
  <c r="L17" i="13"/>
  <c r="N17" i="12" s="1"/>
  <c r="K17" i="13"/>
  <c r="J17" i="13"/>
  <c r="I17" i="13"/>
  <c r="H17" i="13"/>
  <c r="J17" i="12" s="1"/>
  <c r="G17" i="13"/>
  <c r="F17" i="13"/>
  <c r="E17" i="13"/>
  <c r="D17" i="13"/>
  <c r="F17" i="12" s="1"/>
  <c r="O16" i="13"/>
  <c r="N16" i="13"/>
  <c r="M16" i="13"/>
  <c r="L16" i="13"/>
  <c r="N16" i="12" s="1"/>
  <c r="K16" i="13"/>
  <c r="J16" i="13"/>
  <c r="I16" i="13"/>
  <c r="H16" i="13"/>
  <c r="J16" i="12" s="1"/>
  <c r="G16" i="13"/>
  <c r="F16" i="13"/>
  <c r="E16" i="13"/>
  <c r="D16" i="13"/>
  <c r="F16" i="12" s="1"/>
  <c r="O15" i="13"/>
  <c r="N15" i="13"/>
  <c r="M15" i="13"/>
  <c r="L15" i="13"/>
  <c r="N15" i="12" s="1"/>
  <c r="K15" i="13"/>
  <c r="J15" i="13"/>
  <c r="I15" i="13"/>
  <c r="H15" i="13"/>
  <c r="J15" i="12" s="1"/>
  <c r="G15" i="13"/>
  <c r="F15" i="13"/>
  <c r="E15" i="13"/>
  <c r="D15" i="13"/>
  <c r="F15" i="12" s="1"/>
  <c r="O14" i="13"/>
  <c r="N14" i="13"/>
  <c r="M14" i="13"/>
  <c r="L14" i="13"/>
  <c r="N14" i="12" s="1"/>
  <c r="K14" i="13"/>
  <c r="J14" i="13"/>
  <c r="I14" i="13"/>
  <c r="H14" i="13"/>
  <c r="J14" i="12" s="1"/>
  <c r="G14" i="13"/>
  <c r="F14" i="13"/>
  <c r="E14" i="13"/>
  <c r="D14" i="13"/>
  <c r="F14" i="12" s="1"/>
  <c r="O13" i="13"/>
  <c r="N13" i="13"/>
  <c r="M13" i="13"/>
  <c r="L13" i="13"/>
  <c r="N13" i="12" s="1"/>
  <c r="K13" i="13"/>
  <c r="J13" i="13"/>
  <c r="I13" i="13"/>
  <c r="H13" i="13"/>
  <c r="J13" i="12" s="1"/>
  <c r="G13" i="13"/>
  <c r="F13" i="13"/>
  <c r="E13" i="13"/>
  <c r="D13" i="13"/>
  <c r="F13" i="12" s="1"/>
  <c r="O12" i="13"/>
  <c r="N12" i="13"/>
  <c r="M12" i="13"/>
  <c r="L12" i="13"/>
  <c r="N12" i="12" s="1"/>
  <c r="K12" i="13"/>
  <c r="J12" i="13"/>
  <c r="I12" i="13"/>
  <c r="H12" i="13"/>
  <c r="J12" i="12" s="1"/>
  <c r="G12" i="13"/>
  <c r="F12" i="13"/>
  <c r="E12" i="13"/>
  <c r="D12" i="13"/>
  <c r="F12" i="12" s="1"/>
  <c r="O11" i="13"/>
  <c r="N11" i="13"/>
  <c r="M11" i="13"/>
  <c r="L11" i="13"/>
  <c r="N11" i="12" s="1"/>
  <c r="K11" i="13"/>
  <c r="J11" i="13"/>
  <c r="I11" i="13"/>
  <c r="H11" i="13"/>
  <c r="J11" i="12" s="1"/>
  <c r="G11" i="13"/>
  <c r="F11" i="13"/>
  <c r="E11" i="13"/>
  <c r="D11" i="13"/>
  <c r="P11" i="13" s="1"/>
  <c r="O10" i="13"/>
  <c r="N10" i="13"/>
  <c r="M10" i="13"/>
  <c r="L10" i="13"/>
  <c r="N10" i="12" s="1"/>
  <c r="K10" i="13"/>
  <c r="J10" i="13"/>
  <c r="I10" i="13"/>
  <c r="H10" i="13"/>
  <c r="J10" i="12" s="1"/>
  <c r="G10" i="13"/>
  <c r="F10" i="13"/>
  <c r="E10" i="13"/>
  <c r="D10" i="13"/>
  <c r="F10" i="12" s="1"/>
  <c r="O9" i="13"/>
  <c r="N9" i="13"/>
  <c r="M9" i="13"/>
  <c r="L9" i="13"/>
  <c r="N9" i="12" s="1"/>
  <c r="K9" i="13"/>
  <c r="J9" i="13"/>
  <c r="I9" i="13"/>
  <c r="H9" i="13"/>
  <c r="J9" i="12" s="1"/>
  <c r="G9" i="13"/>
  <c r="F9" i="13"/>
  <c r="E9" i="13"/>
  <c r="D9" i="13"/>
  <c r="F9" i="12" s="1"/>
  <c r="O8" i="13"/>
  <c r="N8" i="13"/>
  <c r="M8" i="13"/>
  <c r="L8" i="13"/>
  <c r="N8" i="12" s="1"/>
  <c r="K8" i="13"/>
  <c r="J8" i="13"/>
  <c r="I8" i="13"/>
  <c r="H8" i="13"/>
  <c r="J8" i="12" s="1"/>
  <c r="G8" i="13"/>
  <c r="F8" i="13"/>
  <c r="E8" i="13"/>
  <c r="D8" i="13"/>
  <c r="P8" i="13" s="1"/>
  <c r="O7" i="13"/>
  <c r="N7" i="13"/>
  <c r="M7" i="13"/>
  <c r="L7" i="13"/>
  <c r="N7" i="12" s="1"/>
  <c r="K7" i="13"/>
  <c r="J7" i="13"/>
  <c r="I7" i="13"/>
  <c r="H7" i="13"/>
  <c r="J7" i="12" s="1"/>
  <c r="G7" i="13"/>
  <c r="F7" i="13"/>
  <c r="E7" i="13"/>
  <c r="D7" i="13"/>
  <c r="F7" i="12" s="1"/>
  <c r="O6" i="13"/>
  <c r="N6" i="13"/>
  <c r="M6" i="13"/>
  <c r="L6" i="13"/>
  <c r="N6" i="12" s="1"/>
  <c r="K6" i="13"/>
  <c r="J6" i="13"/>
  <c r="I6" i="13"/>
  <c r="H6" i="13"/>
  <c r="J6" i="12" s="1"/>
  <c r="G6" i="13"/>
  <c r="F6" i="13"/>
  <c r="E6" i="13"/>
  <c r="D6" i="13"/>
  <c r="F6" i="12" s="1"/>
  <c r="O5" i="13"/>
  <c r="N5" i="13"/>
  <c r="M5" i="13"/>
  <c r="L5" i="13"/>
  <c r="K5" i="13"/>
  <c r="J5" i="13"/>
  <c r="I5" i="13"/>
  <c r="H5" i="13"/>
  <c r="J5" i="12" s="1"/>
  <c r="G5" i="13"/>
  <c r="F5" i="13"/>
  <c r="E5" i="13"/>
  <c r="D5" i="13"/>
  <c r="P5" i="13" s="1"/>
  <c r="R5" i="13" s="1"/>
  <c r="O4" i="13"/>
  <c r="O68" i="13" s="1"/>
  <c r="O69" i="13" s="1"/>
  <c r="O70" i="13" s="1"/>
  <c r="N4" i="13"/>
  <c r="N68" i="13" s="1"/>
  <c r="N69" i="13" s="1"/>
  <c r="N70" i="13" s="1"/>
  <c r="M4" i="13"/>
  <c r="M68" i="13" s="1"/>
  <c r="M69" i="13" s="1"/>
  <c r="M70" i="13" s="1"/>
  <c r="L4" i="13"/>
  <c r="K4" i="13"/>
  <c r="K68" i="13" s="1"/>
  <c r="K69" i="13" s="1"/>
  <c r="K70" i="13" s="1"/>
  <c r="J4" i="13"/>
  <c r="J68" i="13" s="1"/>
  <c r="J69" i="13" s="1"/>
  <c r="J70" i="13" s="1"/>
  <c r="I4" i="13"/>
  <c r="H4" i="13"/>
  <c r="G4" i="13"/>
  <c r="G68" i="13" s="1"/>
  <c r="G69" i="13" s="1"/>
  <c r="G70" i="13" s="1"/>
  <c r="F4" i="13"/>
  <c r="F68" i="13" s="1"/>
  <c r="F69" i="13" s="1"/>
  <c r="F70" i="13" s="1"/>
  <c r="E4" i="13"/>
  <c r="E68" i="13" s="1"/>
  <c r="E69" i="13" s="1"/>
  <c r="E70" i="13" s="1"/>
  <c r="D4" i="13"/>
  <c r="D68" i="13" s="1"/>
  <c r="D69" i="13" s="1"/>
  <c r="U63" i="12"/>
  <c r="T63" i="12"/>
  <c r="U62" i="12"/>
  <c r="T62" i="12"/>
  <c r="S62" i="12"/>
  <c r="T61" i="12"/>
  <c r="S61" i="12"/>
  <c r="U60" i="12"/>
  <c r="S60" i="12"/>
  <c r="U59" i="12"/>
  <c r="T59" i="12"/>
  <c r="U58" i="12"/>
  <c r="T58" i="12"/>
  <c r="S58" i="12"/>
  <c r="T57" i="12"/>
  <c r="S57" i="12"/>
  <c r="U56" i="12"/>
  <c r="S56" i="12"/>
  <c r="U55" i="12"/>
  <c r="T55" i="12"/>
  <c r="U54" i="12"/>
  <c r="T54" i="12"/>
  <c r="S54" i="12"/>
  <c r="T53" i="12"/>
  <c r="S53" i="12"/>
  <c r="U52" i="12"/>
  <c r="S52" i="12"/>
  <c r="U51" i="12"/>
  <c r="T51" i="12"/>
  <c r="U50" i="12"/>
  <c r="T50" i="12"/>
  <c r="S50" i="12"/>
  <c r="T49" i="12"/>
  <c r="S49" i="12"/>
  <c r="U48" i="12"/>
  <c r="S48" i="12"/>
  <c r="U47" i="12"/>
  <c r="T47" i="12"/>
  <c r="U46" i="12"/>
  <c r="T46" i="12"/>
  <c r="S46" i="12"/>
  <c r="T45" i="12"/>
  <c r="S45" i="12"/>
  <c r="U44" i="12"/>
  <c r="S44" i="12"/>
  <c r="U43" i="12"/>
  <c r="T43" i="12"/>
  <c r="U42" i="12"/>
  <c r="T42" i="12"/>
  <c r="S42" i="12"/>
  <c r="T41" i="12"/>
  <c r="S41" i="12"/>
  <c r="U40" i="12"/>
  <c r="S40" i="12"/>
  <c r="U39" i="12"/>
  <c r="T39" i="12"/>
  <c r="U38" i="12"/>
  <c r="T38" i="12"/>
  <c r="S38" i="12"/>
  <c r="T37" i="12"/>
  <c r="S37" i="12"/>
  <c r="U36" i="12"/>
  <c r="S36" i="12"/>
  <c r="U35" i="12"/>
  <c r="T35" i="12"/>
  <c r="U34" i="12"/>
  <c r="T34" i="12"/>
  <c r="S34" i="12"/>
  <c r="T33" i="12"/>
  <c r="S33" i="12"/>
  <c r="U32" i="12"/>
  <c r="S32" i="12"/>
  <c r="U31" i="12"/>
  <c r="T31" i="12"/>
  <c r="U30" i="12"/>
  <c r="T30" i="12"/>
  <c r="S30" i="12"/>
  <c r="T29" i="12"/>
  <c r="S29" i="12"/>
  <c r="U28" i="12"/>
  <c r="S28" i="12"/>
  <c r="U27" i="12"/>
  <c r="T27" i="12"/>
  <c r="U26" i="12"/>
  <c r="T26" i="12"/>
  <c r="S26" i="12"/>
  <c r="T25" i="12"/>
  <c r="S25" i="12"/>
  <c r="U24" i="12"/>
  <c r="S24" i="12"/>
  <c r="U23" i="12"/>
  <c r="T23" i="12"/>
  <c r="U22" i="12"/>
  <c r="T22" i="12"/>
  <c r="S22" i="12"/>
  <c r="T21" i="12"/>
  <c r="S21" i="12"/>
  <c r="U20" i="12"/>
  <c r="S20" i="12"/>
  <c r="U19" i="12"/>
  <c r="T19" i="12"/>
  <c r="U18" i="12"/>
  <c r="T18" i="12"/>
  <c r="S18" i="12"/>
  <c r="T17" i="12"/>
  <c r="S17" i="12"/>
  <c r="U16" i="12"/>
  <c r="S16" i="12"/>
  <c r="U15" i="12"/>
  <c r="T15" i="12"/>
  <c r="U14" i="12"/>
  <c r="T14" i="12"/>
  <c r="S14" i="12"/>
  <c r="T13" i="12"/>
  <c r="S13" i="12"/>
  <c r="U12" i="12"/>
  <c r="S12" i="12"/>
  <c r="U11" i="12"/>
  <c r="T11" i="12"/>
  <c r="U10" i="12"/>
  <c r="T10" i="12"/>
  <c r="S10" i="12"/>
  <c r="T9" i="12"/>
  <c r="S9" i="12"/>
  <c r="U8" i="12"/>
  <c r="S8" i="12"/>
  <c r="U7" i="12"/>
  <c r="T7" i="12"/>
  <c r="U6" i="12"/>
  <c r="T6" i="12"/>
  <c r="S6" i="12"/>
  <c r="T5" i="12"/>
  <c r="S5" i="12"/>
  <c r="U4" i="12"/>
  <c r="BN63" i="12"/>
  <c r="BN62" i="12"/>
  <c r="BN61" i="12"/>
  <c r="BN59" i="12"/>
  <c r="BN58" i="12"/>
  <c r="BN57" i="12"/>
  <c r="BN55" i="12"/>
  <c r="BN54" i="12"/>
  <c r="BN53" i="12"/>
  <c r="BN51" i="12"/>
  <c r="BN50" i="12"/>
  <c r="BN49" i="12"/>
  <c r="BN47" i="12"/>
  <c r="BN46" i="12"/>
  <c r="BN45" i="12"/>
  <c r="BN43" i="12"/>
  <c r="BN42" i="12"/>
  <c r="BN41" i="12"/>
  <c r="BN39" i="12"/>
  <c r="BN38" i="12"/>
  <c r="BN37" i="12"/>
  <c r="BN35" i="12"/>
  <c r="BN34" i="12"/>
  <c r="BN33" i="12"/>
  <c r="BN31" i="12"/>
  <c r="BN30" i="12"/>
  <c r="BN29" i="12"/>
  <c r="BN27" i="12"/>
  <c r="BN26" i="12"/>
  <c r="BN25" i="12"/>
  <c r="BN23" i="12"/>
  <c r="BN22" i="12"/>
  <c r="BN21" i="12"/>
  <c r="BN19" i="12"/>
  <c r="BN18" i="12"/>
  <c r="BN17" i="12"/>
  <c r="BN15" i="12"/>
  <c r="BN14" i="12"/>
  <c r="BN13" i="12"/>
  <c r="BN11" i="12"/>
  <c r="BN10" i="12"/>
  <c r="BN9" i="12"/>
  <c r="BN7" i="12"/>
  <c r="BN6" i="12"/>
  <c r="BN5" i="12"/>
  <c r="G4" i="12"/>
  <c r="I4" i="12"/>
  <c r="L4" i="12"/>
  <c r="M4" i="12"/>
  <c r="O4" i="12"/>
  <c r="P4" i="12"/>
  <c r="Q4" i="12"/>
  <c r="V4" i="12"/>
  <c r="W4" i="12"/>
  <c r="Y4" i="12"/>
  <c r="Z4" i="12"/>
  <c r="AA4" i="12"/>
  <c r="AC4" i="12"/>
  <c r="AD4" i="12"/>
  <c r="AE4" i="12"/>
  <c r="AG4" i="12"/>
  <c r="AI4" i="12"/>
  <c r="AL4" i="12"/>
  <c r="AN4" i="12"/>
  <c r="AO4" i="12"/>
  <c r="AP4" i="12"/>
  <c r="AR4" i="12"/>
  <c r="AS4" i="12"/>
  <c r="AT4" i="12"/>
  <c r="AZ4" i="12"/>
  <c r="BB4" i="12"/>
  <c r="BD4" i="12"/>
  <c r="BE4" i="12"/>
  <c r="BG4" i="12"/>
  <c r="BH4" i="12"/>
  <c r="BK4" i="12"/>
  <c r="BL4" i="12"/>
  <c r="BO4" i="12"/>
  <c r="BP4" i="12"/>
  <c r="BS4" i="12"/>
  <c r="DA4" i="13"/>
  <c r="CS4" i="13"/>
  <c r="CE4" i="13"/>
  <c r="BB4" i="13"/>
  <c r="AA4" i="13"/>
  <c r="Q4" i="13"/>
  <c r="CP5" i="3"/>
  <c r="CO5" i="3"/>
  <c r="CN5" i="3"/>
  <c r="CM5" i="3"/>
  <c r="CF5" i="3"/>
  <c r="CG5" i="3" s="1"/>
  <c r="CE5" i="3"/>
  <c r="BT63" i="12"/>
  <c r="BQ63" i="12"/>
  <c r="BP63" i="12"/>
  <c r="BO63" i="12"/>
  <c r="BL63" i="12"/>
  <c r="BK63" i="12"/>
  <c r="BH63" i="12"/>
  <c r="BG63" i="12"/>
  <c r="BE63" i="12"/>
  <c r="BD63" i="12"/>
  <c r="BB63" i="12"/>
  <c r="AZ63" i="12"/>
  <c r="AU63" i="12"/>
  <c r="AS63" i="12"/>
  <c r="AR63" i="12"/>
  <c r="AQ63" i="12"/>
  <c r="AO63" i="12"/>
  <c r="AN63" i="12"/>
  <c r="AM63" i="12"/>
  <c r="AL63" i="12"/>
  <c r="AK63" i="12"/>
  <c r="AJ63" i="12"/>
  <c r="AI63" i="12"/>
  <c r="AH63" i="12"/>
  <c r="AG63" i="12"/>
  <c r="AF63" i="12"/>
  <c r="AD63" i="12"/>
  <c r="AC63" i="12"/>
  <c r="AB63" i="12"/>
  <c r="Z63" i="12"/>
  <c r="Y63" i="12"/>
  <c r="X63" i="12"/>
  <c r="V63" i="12"/>
  <c r="R63" i="12"/>
  <c r="Q63" i="12"/>
  <c r="P63" i="12"/>
  <c r="O63" i="12"/>
  <c r="M63" i="12"/>
  <c r="L63" i="12"/>
  <c r="K63" i="12"/>
  <c r="I63" i="12"/>
  <c r="H63" i="12"/>
  <c r="G63" i="12"/>
  <c r="BT62" i="12"/>
  <c r="BR62" i="12"/>
  <c r="BQ62" i="12"/>
  <c r="BO62" i="12"/>
  <c r="BK62" i="12"/>
  <c r="BJ62" i="12"/>
  <c r="BI62" i="12"/>
  <c r="BG62" i="12"/>
  <c r="BF62" i="12"/>
  <c r="BE62" i="12"/>
  <c r="BD62" i="12"/>
  <c r="BB62" i="12"/>
  <c r="AZ62" i="12"/>
  <c r="AU62" i="12"/>
  <c r="AT62" i="12"/>
  <c r="AR62" i="12"/>
  <c r="AQ62" i="12"/>
  <c r="AP62" i="12"/>
  <c r="AN62" i="12"/>
  <c r="AM62" i="12"/>
  <c r="AL62" i="12"/>
  <c r="AJ62" i="12"/>
  <c r="AI62" i="12"/>
  <c r="AG62" i="12"/>
  <c r="AF62" i="12"/>
  <c r="AE62" i="12"/>
  <c r="AC62" i="12"/>
  <c r="AB62" i="12"/>
  <c r="AA62" i="12"/>
  <c r="Y62" i="12"/>
  <c r="X62" i="12"/>
  <c r="W62" i="12"/>
  <c r="R62" i="12"/>
  <c r="Q62" i="12"/>
  <c r="P62" i="12"/>
  <c r="O62" i="12"/>
  <c r="M62" i="12"/>
  <c r="L62" i="12"/>
  <c r="K62" i="12"/>
  <c r="I62" i="12"/>
  <c r="H62" i="12"/>
  <c r="G62" i="12"/>
  <c r="BT61" i="12"/>
  <c r="BS61" i="12"/>
  <c r="BR61" i="12"/>
  <c r="BQ61" i="12"/>
  <c r="BM61" i="12"/>
  <c r="BJ61" i="12"/>
  <c r="BI61" i="12"/>
  <c r="BH61" i="12"/>
  <c r="BF61" i="12"/>
  <c r="BE61" i="12"/>
  <c r="BD61" i="12"/>
  <c r="BB61" i="12"/>
  <c r="AZ61" i="12"/>
  <c r="AU61" i="12"/>
  <c r="AT61" i="12"/>
  <c r="AS61" i="12"/>
  <c r="AQ61" i="12"/>
  <c r="AP61" i="12"/>
  <c r="AO61" i="12"/>
  <c r="AM61" i="12"/>
  <c r="AL61" i="12"/>
  <c r="AK61" i="12"/>
  <c r="AJ61" i="12"/>
  <c r="AI61" i="12"/>
  <c r="AH61" i="12"/>
  <c r="AF61" i="12"/>
  <c r="AE61" i="12"/>
  <c r="AD61" i="12"/>
  <c r="AB61" i="12"/>
  <c r="AA61" i="12"/>
  <c r="Z61" i="12"/>
  <c r="X61" i="12"/>
  <c r="W61" i="12"/>
  <c r="V61" i="12"/>
  <c r="R61" i="12"/>
  <c r="Q61" i="12"/>
  <c r="P61" i="12"/>
  <c r="O61" i="12"/>
  <c r="M61" i="12"/>
  <c r="L61" i="12"/>
  <c r="K61" i="12"/>
  <c r="I61" i="12"/>
  <c r="H61" i="12"/>
  <c r="G61" i="12"/>
  <c r="BS60" i="12"/>
  <c r="BP60" i="12"/>
  <c r="BM60" i="12"/>
  <c r="BL60" i="12"/>
  <c r="BI60" i="12"/>
  <c r="BH60" i="12"/>
  <c r="BE60" i="12"/>
  <c r="BD60" i="12"/>
  <c r="BB60" i="12"/>
  <c r="AZ60" i="12"/>
  <c r="AT60" i="12"/>
  <c r="AS60" i="12"/>
  <c r="AR60" i="12"/>
  <c r="AP60" i="12"/>
  <c r="AO60" i="12"/>
  <c r="AN60" i="12"/>
  <c r="AL60" i="12"/>
  <c r="AJ60" i="12"/>
  <c r="AI60" i="12"/>
  <c r="AG60" i="12"/>
  <c r="AE60" i="12"/>
  <c r="AD60" i="12"/>
  <c r="AC60" i="12"/>
  <c r="AA60" i="12"/>
  <c r="Z60" i="12"/>
  <c r="Y60" i="12"/>
  <c r="W60" i="12"/>
  <c r="V60" i="12"/>
  <c r="Q60" i="12"/>
  <c r="P60" i="12"/>
  <c r="O60" i="12"/>
  <c r="M60" i="12"/>
  <c r="L60" i="12"/>
  <c r="K60" i="12"/>
  <c r="I60" i="12"/>
  <c r="H60" i="12"/>
  <c r="G60" i="12"/>
  <c r="BT59" i="12"/>
  <c r="BS59" i="12"/>
  <c r="BQ59" i="12"/>
  <c r="BP59" i="12"/>
  <c r="BO59" i="12"/>
  <c r="BL59" i="12"/>
  <c r="BK59" i="12"/>
  <c r="BH59" i="12"/>
  <c r="BG59" i="12"/>
  <c r="BE59" i="12"/>
  <c r="BD59" i="12"/>
  <c r="BB59" i="12"/>
  <c r="AZ59" i="12"/>
  <c r="AU59" i="12"/>
  <c r="AS59" i="12"/>
  <c r="AR59" i="12"/>
  <c r="AQ59" i="12"/>
  <c r="AO59" i="12"/>
  <c r="AN59" i="12"/>
  <c r="AM59" i="12"/>
  <c r="AL59" i="12"/>
  <c r="AK59" i="12"/>
  <c r="AJ59" i="12"/>
  <c r="AI59" i="12"/>
  <c r="AH59" i="12"/>
  <c r="AG59" i="12"/>
  <c r="AF59" i="12"/>
  <c r="AD59" i="12"/>
  <c r="AC59" i="12"/>
  <c r="AB59" i="12"/>
  <c r="Z59" i="12"/>
  <c r="Y59" i="12"/>
  <c r="X59" i="12"/>
  <c r="V59" i="12"/>
  <c r="R59" i="12"/>
  <c r="Q59" i="12"/>
  <c r="P59" i="12"/>
  <c r="O59" i="12"/>
  <c r="M59" i="12"/>
  <c r="L59" i="12"/>
  <c r="K59" i="12"/>
  <c r="I59" i="12"/>
  <c r="H59" i="12"/>
  <c r="G59" i="12"/>
  <c r="BT58" i="12"/>
  <c r="BR58" i="12"/>
  <c r="BQ58" i="12"/>
  <c r="BO58" i="12"/>
  <c r="BK58" i="12"/>
  <c r="BJ58" i="12"/>
  <c r="BG58" i="12"/>
  <c r="BF58" i="12"/>
  <c r="BE58" i="12"/>
  <c r="BD58" i="12"/>
  <c r="BB58" i="12"/>
  <c r="AZ58" i="12"/>
  <c r="AU58" i="12"/>
  <c r="AT58" i="12"/>
  <c r="AR58" i="12"/>
  <c r="AQ58" i="12"/>
  <c r="AP58" i="12"/>
  <c r="AN58" i="12"/>
  <c r="AM58" i="12"/>
  <c r="AL58" i="12"/>
  <c r="AJ58" i="12"/>
  <c r="AI58" i="12"/>
  <c r="AG58" i="12"/>
  <c r="AF58" i="12"/>
  <c r="AE58" i="12"/>
  <c r="AC58" i="12"/>
  <c r="AB58" i="12"/>
  <c r="AA58" i="12"/>
  <c r="Y58" i="12"/>
  <c r="X58" i="12"/>
  <c r="W58" i="12"/>
  <c r="R58" i="12"/>
  <c r="Q58" i="12"/>
  <c r="P58" i="12"/>
  <c r="O58" i="12"/>
  <c r="M58" i="12"/>
  <c r="L58" i="12"/>
  <c r="K58" i="12"/>
  <c r="I58" i="12"/>
  <c r="H58" i="12"/>
  <c r="G58" i="12"/>
  <c r="BS57" i="12"/>
  <c r="BR57" i="12"/>
  <c r="BM57" i="12"/>
  <c r="BJ57" i="12"/>
  <c r="BI57" i="12"/>
  <c r="BF57" i="12"/>
  <c r="BE57" i="12"/>
  <c r="BD57" i="12"/>
  <c r="BB57" i="12"/>
  <c r="AZ57" i="12"/>
  <c r="AU57" i="12"/>
  <c r="AT57" i="12"/>
  <c r="AS57" i="12"/>
  <c r="AQ57" i="12"/>
  <c r="AP57" i="12"/>
  <c r="AO57" i="12"/>
  <c r="AM57" i="12"/>
  <c r="AL57" i="12"/>
  <c r="AK57" i="12"/>
  <c r="AJ57" i="12"/>
  <c r="AI57" i="12"/>
  <c r="AH57" i="12"/>
  <c r="AF57" i="12"/>
  <c r="AE57" i="12"/>
  <c r="AD57" i="12"/>
  <c r="AB57" i="12"/>
  <c r="AA57" i="12"/>
  <c r="Z57" i="12"/>
  <c r="X57" i="12"/>
  <c r="W57" i="12"/>
  <c r="V57" i="12"/>
  <c r="R57" i="12"/>
  <c r="Q57" i="12"/>
  <c r="P57" i="12"/>
  <c r="O57" i="12"/>
  <c r="M57" i="12"/>
  <c r="L57" i="12"/>
  <c r="K57" i="12"/>
  <c r="I57" i="12"/>
  <c r="H57" i="12"/>
  <c r="G57" i="12"/>
  <c r="BS56" i="12"/>
  <c r="BR56" i="12"/>
  <c r="BP56" i="12"/>
  <c r="BO56" i="12"/>
  <c r="BM56" i="12"/>
  <c r="BL56" i="12"/>
  <c r="BI56" i="12"/>
  <c r="BH56" i="12"/>
  <c r="BE56" i="12"/>
  <c r="BD56" i="12"/>
  <c r="BB56" i="12"/>
  <c r="AZ56" i="12"/>
  <c r="AT56" i="12"/>
  <c r="AS56" i="12"/>
  <c r="AR56" i="12"/>
  <c r="AP56" i="12"/>
  <c r="AO56" i="12"/>
  <c r="AN56" i="12"/>
  <c r="AL56" i="12"/>
  <c r="AJ56" i="12"/>
  <c r="AI56" i="12"/>
  <c r="AG56" i="12"/>
  <c r="AE56" i="12"/>
  <c r="AD56" i="12"/>
  <c r="AC56" i="12"/>
  <c r="AA56" i="12"/>
  <c r="Z56" i="12"/>
  <c r="Y56" i="12"/>
  <c r="W56" i="12"/>
  <c r="V56" i="12"/>
  <c r="Q56" i="12"/>
  <c r="P56" i="12"/>
  <c r="O56" i="12"/>
  <c r="M56" i="12"/>
  <c r="L56" i="12"/>
  <c r="K56" i="12"/>
  <c r="I56" i="12"/>
  <c r="H56" i="12"/>
  <c r="G56" i="12"/>
  <c r="BT55" i="12"/>
  <c r="BQ55" i="12"/>
  <c r="BP55" i="12"/>
  <c r="BO55" i="12"/>
  <c r="BL55" i="12"/>
  <c r="BK55" i="12"/>
  <c r="BH55" i="12"/>
  <c r="BG55" i="12"/>
  <c r="BE55" i="12"/>
  <c r="BD55" i="12"/>
  <c r="BB55" i="12"/>
  <c r="AZ55" i="12"/>
  <c r="AU55" i="12"/>
  <c r="AS55" i="12"/>
  <c r="AR55" i="12"/>
  <c r="AQ55" i="12"/>
  <c r="AO55" i="12"/>
  <c r="AN55" i="12"/>
  <c r="AM55" i="12"/>
  <c r="AL55" i="12"/>
  <c r="AK55" i="12"/>
  <c r="AJ55" i="12"/>
  <c r="AI55" i="12"/>
  <c r="AH55" i="12"/>
  <c r="AG55" i="12"/>
  <c r="AF55" i="12"/>
  <c r="AD55" i="12"/>
  <c r="AC55" i="12"/>
  <c r="AB55" i="12"/>
  <c r="Z55" i="12"/>
  <c r="Y55" i="12"/>
  <c r="X55" i="12"/>
  <c r="V55" i="12"/>
  <c r="R55" i="12"/>
  <c r="Q55" i="12"/>
  <c r="P55" i="12"/>
  <c r="O55" i="12"/>
  <c r="M55" i="12"/>
  <c r="L55" i="12"/>
  <c r="K55" i="12"/>
  <c r="I55" i="12"/>
  <c r="H55" i="12"/>
  <c r="G55" i="12"/>
  <c r="BT54" i="12"/>
  <c r="BR54" i="12"/>
  <c r="BQ54" i="12"/>
  <c r="BO54" i="12"/>
  <c r="BM54" i="12"/>
  <c r="BK54" i="12"/>
  <c r="BJ54" i="12"/>
  <c r="BI54" i="12"/>
  <c r="BG54" i="12"/>
  <c r="BF54" i="12"/>
  <c r="BE54" i="12"/>
  <c r="BD54" i="12"/>
  <c r="BB54" i="12"/>
  <c r="AZ54" i="12"/>
  <c r="AU54" i="12"/>
  <c r="AT54" i="12"/>
  <c r="AR54" i="12"/>
  <c r="AQ54" i="12"/>
  <c r="AP54" i="12"/>
  <c r="AN54" i="12"/>
  <c r="AM54" i="12"/>
  <c r="AL54" i="12"/>
  <c r="AJ54" i="12"/>
  <c r="AI54" i="12"/>
  <c r="AG54" i="12"/>
  <c r="AF54" i="12"/>
  <c r="AE54" i="12"/>
  <c r="AC54" i="12"/>
  <c r="AB54" i="12"/>
  <c r="AA54" i="12"/>
  <c r="Y54" i="12"/>
  <c r="X54" i="12"/>
  <c r="W54" i="12"/>
  <c r="R54" i="12"/>
  <c r="Q54" i="12"/>
  <c r="P54" i="12"/>
  <c r="O54" i="12"/>
  <c r="M54" i="12"/>
  <c r="L54" i="12"/>
  <c r="K54" i="12"/>
  <c r="I54" i="12"/>
  <c r="H54" i="12"/>
  <c r="G54" i="12"/>
  <c r="BT53" i="12"/>
  <c r="BS53" i="12"/>
  <c r="BR53" i="12"/>
  <c r="BM53" i="12"/>
  <c r="BJ53" i="12"/>
  <c r="BI53" i="12"/>
  <c r="BF53" i="12"/>
  <c r="BE53" i="12"/>
  <c r="BD53" i="12"/>
  <c r="BB53" i="12"/>
  <c r="AZ53" i="12"/>
  <c r="AU53" i="12"/>
  <c r="AT53" i="12"/>
  <c r="AS53" i="12"/>
  <c r="AQ53" i="12"/>
  <c r="AP53" i="12"/>
  <c r="AO53" i="12"/>
  <c r="AM53" i="12"/>
  <c r="AL53" i="12"/>
  <c r="AK53" i="12"/>
  <c r="AJ53" i="12"/>
  <c r="AI53" i="12"/>
  <c r="AH53" i="12"/>
  <c r="AF53" i="12"/>
  <c r="AE53" i="12"/>
  <c r="AD53" i="12"/>
  <c r="AB53" i="12"/>
  <c r="AA53" i="12"/>
  <c r="Z53" i="12"/>
  <c r="X53" i="12"/>
  <c r="W53" i="12"/>
  <c r="V53" i="12"/>
  <c r="R53" i="12"/>
  <c r="Q53" i="12"/>
  <c r="P53" i="12"/>
  <c r="O53" i="12"/>
  <c r="M53" i="12"/>
  <c r="L53" i="12"/>
  <c r="K53" i="12"/>
  <c r="I53" i="12"/>
  <c r="H53" i="12"/>
  <c r="G53" i="12"/>
  <c r="BS52" i="12"/>
  <c r="BR52" i="12"/>
  <c r="BP52" i="12"/>
  <c r="BO52" i="12"/>
  <c r="BM52" i="12"/>
  <c r="BL52" i="12"/>
  <c r="BK52" i="12"/>
  <c r="BI52" i="12"/>
  <c r="BH52" i="12"/>
  <c r="BG52" i="12"/>
  <c r="BE52" i="12"/>
  <c r="BD52" i="12"/>
  <c r="BB52" i="12"/>
  <c r="AZ52" i="12"/>
  <c r="AT52" i="12"/>
  <c r="AS52" i="12"/>
  <c r="AR52" i="12"/>
  <c r="AP52" i="12"/>
  <c r="AO52" i="12"/>
  <c r="AN52" i="12"/>
  <c r="AL52" i="12"/>
  <c r="AJ52" i="12"/>
  <c r="AI52" i="12"/>
  <c r="AG52" i="12"/>
  <c r="AE52" i="12"/>
  <c r="AD52" i="12"/>
  <c r="AC52" i="12"/>
  <c r="AA52" i="12"/>
  <c r="Z52" i="12"/>
  <c r="Y52" i="12"/>
  <c r="W52" i="12"/>
  <c r="V52" i="12"/>
  <c r="Q52" i="12"/>
  <c r="P52" i="12"/>
  <c r="O52" i="12"/>
  <c r="M52" i="12"/>
  <c r="L52" i="12"/>
  <c r="K52" i="12"/>
  <c r="I52" i="12"/>
  <c r="H52" i="12"/>
  <c r="G52" i="12"/>
  <c r="BT51" i="12"/>
  <c r="BS51" i="12"/>
  <c r="BQ51" i="12"/>
  <c r="BP51" i="12"/>
  <c r="BO51" i="12"/>
  <c r="BL51" i="12"/>
  <c r="BK51" i="12"/>
  <c r="BJ51" i="12"/>
  <c r="BH51" i="12"/>
  <c r="BG51" i="12"/>
  <c r="BF51" i="12"/>
  <c r="BE51" i="12"/>
  <c r="BD51" i="12"/>
  <c r="BB51" i="12"/>
  <c r="AZ51" i="12"/>
  <c r="AU51" i="12"/>
  <c r="AS51" i="12"/>
  <c r="AR51" i="12"/>
  <c r="AQ51" i="12"/>
  <c r="AO51" i="12"/>
  <c r="AN51" i="12"/>
  <c r="AM51" i="12"/>
  <c r="AL51" i="12"/>
  <c r="AK51" i="12"/>
  <c r="AJ51" i="12"/>
  <c r="AI51" i="12"/>
  <c r="AH51" i="12"/>
  <c r="AG51" i="12"/>
  <c r="AF51" i="12"/>
  <c r="AD51" i="12"/>
  <c r="AC51" i="12"/>
  <c r="AB51" i="12"/>
  <c r="Z51" i="12"/>
  <c r="Y51" i="12"/>
  <c r="X51" i="12"/>
  <c r="V51" i="12"/>
  <c r="R51" i="12"/>
  <c r="Q51" i="12"/>
  <c r="P51" i="12"/>
  <c r="O51" i="12"/>
  <c r="M51" i="12"/>
  <c r="L51" i="12"/>
  <c r="K51" i="12"/>
  <c r="I51" i="12"/>
  <c r="H51" i="12"/>
  <c r="G51" i="12"/>
  <c r="BT50" i="12"/>
  <c r="BR50" i="12"/>
  <c r="BQ50" i="12"/>
  <c r="BO50" i="12"/>
  <c r="BK50" i="12"/>
  <c r="BJ50" i="12"/>
  <c r="BG50" i="12"/>
  <c r="BF50" i="12"/>
  <c r="BE50" i="12"/>
  <c r="BD50" i="12"/>
  <c r="BB50" i="12"/>
  <c r="AZ50" i="12"/>
  <c r="AU50" i="12"/>
  <c r="AT50" i="12"/>
  <c r="AR50" i="12"/>
  <c r="AQ50" i="12"/>
  <c r="AP50" i="12"/>
  <c r="AN50" i="12"/>
  <c r="AM50" i="12"/>
  <c r="AL50" i="12"/>
  <c r="AJ50" i="12"/>
  <c r="AI50" i="12"/>
  <c r="AG50" i="12"/>
  <c r="AF50" i="12"/>
  <c r="AE50" i="12"/>
  <c r="AC50" i="12"/>
  <c r="AB50" i="12"/>
  <c r="AA50" i="12"/>
  <c r="Y50" i="12"/>
  <c r="X50" i="12"/>
  <c r="W50" i="12"/>
  <c r="R50" i="12"/>
  <c r="Q50" i="12"/>
  <c r="P50" i="12"/>
  <c r="O50" i="12"/>
  <c r="M50" i="12"/>
  <c r="L50" i="12"/>
  <c r="K50" i="12"/>
  <c r="I50" i="12"/>
  <c r="H50" i="12"/>
  <c r="G50" i="12"/>
  <c r="BT49" i="12"/>
  <c r="BS49" i="12"/>
  <c r="BR49" i="12"/>
  <c r="BM49" i="12"/>
  <c r="BJ49" i="12"/>
  <c r="BI49" i="12"/>
  <c r="BF49" i="12"/>
  <c r="BE49" i="12"/>
  <c r="BD49" i="12"/>
  <c r="BB49" i="12"/>
  <c r="AZ49" i="12"/>
  <c r="AU49" i="12"/>
  <c r="AT49" i="12"/>
  <c r="AS49" i="12"/>
  <c r="AQ49" i="12"/>
  <c r="AP49" i="12"/>
  <c r="AO49" i="12"/>
  <c r="AM49" i="12"/>
  <c r="AL49" i="12"/>
  <c r="AK49" i="12"/>
  <c r="AJ49" i="12"/>
  <c r="AI49" i="12"/>
  <c r="AH49" i="12"/>
  <c r="AF49" i="12"/>
  <c r="AE49" i="12"/>
  <c r="AD49" i="12"/>
  <c r="AB49" i="12"/>
  <c r="AA49" i="12"/>
  <c r="Z49" i="12"/>
  <c r="X49" i="12"/>
  <c r="W49" i="12"/>
  <c r="V49" i="12"/>
  <c r="R49" i="12"/>
  <c r="Q49" i="12"/>
  <c r="P49" i="12"/>
  <c r="O49" i="12"/>
  <c r="M49" i="12"/>
  <c r="L49" i="12"/>
  <c r="K49" i="12"/>
  <c r="I49" i="12"/>
  <c r="H49" i="12"/>
  <c r="G49" i="12"/>
  <c r="BS48" i="12"/>
  <c r="BR48" i="12"/>
  <c r="BP48" i="12"/>
  <c r="BO48" i="12"/>
  <c r="BM48" i="12"/>
  <c r="BL48" i="12"/>
  <c r="BI48" i="12"/>
  <c r="BH48" i="12"/>
  <c r="BE48" i="12"/>
  <c r="BD48" i="12"/>
  <c r="BB48" i="12"/>
  <c r="AZ48" i="12"/>
  <c r="AT48" i="12"/>
  <c r="AS48" i="12"/>
  <c r="AR48" i="12"/>
  <c r="AP48" i="12"/>
  <c r="AO48" i="12"/>
  <c r="AN48" i="12"/>
  <c r="AL48" i="12"/>
  <c r="AJ48" i="12"/>
  <c r="AI48" i="12"/>
  <c r="AG48" i="12"/>
  <c r="AE48" i="12"/>
  <c r="AD48" i="12"/>
  <c r="AC48" i="12"/>
  <c r="AA48" i="12"/>
  <c r="Z48" i="12"/>
  <c r="Y48" i="12"/>
  <c r="W48" i="12"/>
  <c r="V48" i="12"/>
  <c r="Q48" i="12"/>
  <c r="P48" i="12"/>
  <c r="O48" i="12"/>
  <c r="M48" i="12"/>
  <c r="L48" i="12"/>
  <c r="K48" i="12"/>
  <c r="I48" i="12"/>
  <c r="H48" i="12"/>
  <c r="G48" i="12"/>
  <c r="BT47" i="12"/>
  <c r="BQ47" i="12"/>
  <c r="BP47" i="12"/>
  <c r="BO47" i="12"/>
  <c r="BL47" i="12"/>
  <c r="BK47" i="12"/>
  <c r="BH47" i="12"/>
  <c r="BG47" i="12"/>
  <c r="BE47" i="12"/>
  <c r="BD47" i="12"/>
  <c r="BB47" i="12"/>
  <c r="AZ47" i="12"/>
  <c r="AU47" i="12"/>
  <c r="AS47" i="12"/>
  <c r="AR47" i="12"/>
  <c r="AQ47" i="12"/>
  <c r="AO47" i="12"/>
  <c r="AN47" i="12"/>
  <c r="AM47" i="12"/>
  <c r="AL47" i="12"/>
  <c r="AK47" i="12"/>
  <c r="AJ47" i="12"/>
  <c r="AI47" i="12"/>
  <c r="AH47" i="12"/>
  <c r="AG47" i="12"/>
  <c r="AF47" i="12"/>
  <c r="AD47" i="12"/>
  <c r="AC47" i="12"/>
  <c r="AB47" i="12"/>
  <c r="Z47" i="12"/>
  <c r="Y47" i="12"/>
  <c r="X47" i="12"/>
  <c r="V47" i="12"/>
  <c r="R47" i="12"/>
  <c r="Q47" i="12"/>
  <c r="P47" i="12"/>
  <c r="O47" i="12"/>
  <c r="M47" i="12"/>
  <c r="L47" i="12"/>
  <c r="K47" i="12"/>
  <c r="I47" i="12"/>
  <c r="H47" i="12"/>
  <c r="G47" i="12"/>
  <c r="BT46" i="12"/>
  <c r="BR46" i="12"/>
  <c r="BQ46" i="12"/>
  <c r="BO46" i="12"/>
  <c r="BM46" i="12"/>
  <c r="BK46" i="12"/>
  <c r="BJ46" i="12"/>
  <c r="BI46" i="12"/>
  <c r="BG46" i="12"/>
  <c r="BF46" i="12"/>
  <c r="BE46" i="12"/>
  <c r="BD46" i="12"/>
  <c r="BB46" i="12"/>
  <c r="AZ46" i="12"/>
  <c r="AU46" i="12"/>
  <c r="AT46" i="12"/>
  <c r="AR46" i="12"/>
  <c r="AQ46" i="12"/>
  <c r="AP46" i="12"/>
  <c r="AN46" i="12"/>
  <c r="AM46" i="12"/>
  <c r="AL46" i="12"/>
  <c r="AJ46" i="12"/>
  <c r="AI46" i="12"/>
  <c r="AG46" i="12"/>
  <c r="AF46" i="12"/>
  <c r="AE46" i="12"/>
  <c r="AC46" i="12"/>
  <c r="AB46" i="12"/>
  <c r="AA46" i="12"/>
  <c r="Y46" i="12"/>
  <c r="X46" i="12"/>
  <c r="W46" i="12"/>
  <c r="R46" i="12"/>
  <c r="Q46" i="12"/>
  <c r="P46" i="12"/>
  <c r="O46" i="12"/>
  <c r="M46" i="12"/>
  <c r="L46" i="12"/>
  <c r="K46" i="12"/>
  <c r="I46" i="12"/>
  <c r="H46" i="12"/>
  <c r="G46" i="12"/>
  <c r="BS45" i="12"/>
  <c r="BR45" i="12"/>
  <c r="BM45" i="12"/>
  <c r="BJ45" i="12"/>
  <c r="BI45" i="12"/>
  <c r="BF45" i="12"/>
  <c r="BE45" i="12"/>
  <c r="BD45" i="12"/>
  <c r="BB45" i="12"/>
  <c r="AZ45" i="12"/>
  <c r="AU45" i="12"/>
  <c r="AT45" i="12"/>
  <c r="AS45" i="12"/>
  <c r="AQ45" i="12"/>
  <c r="AP45" i="12"/>
  <c r="AO45" i="12"/>
  <c r="AM45" i="12"/>
  <c r="AL45" i="12"/>
  <c r="AK45" i="12"/>
  <c r="AJ45" i="12"/>
  <c r="AI45" i="12"/>
  <c r="AH45" i="12"/>
  <c r="AF45" i="12"/>
  <c r="AE45" i="12"/>
  <c r="AD45" i="12"/>
  <c r="AB45" i="12"/>
  <c r="AA45" i="12"/>
  <c r="Z45" i="12"/>
  <c r="X45" i="12"/>
  <c r="W45" i="12"/>
  <c r="V45" i="12"/>
  <c r="R45" i="12"/>
  <c r="Q45" i="12"/>
  <c r="P45" i="12"/>
  <c r="O45" i="12"/>
  <c r="M45" i="12"/>
  <c r="L45" i="12"/>
  <c r="K45" i="12"/>
  <c r="I45" i="12"/>
  <c r="H45" i="12"/>
  <c r="G45" i="12"/>
  <c r="BS44" i="12"/>
  <c r="BR44" i="12"/>
  <c r="BP44" i="12"/>
  <c r="BO44" i="12"/>
  <c r="BM44" i="12"/>
  <c r="BL44" i="12"/>
  <c r="BI44" i="12"/>
  <c r="BH44" i="12"/>
  <c r="BE44" i="12"/>
  <c r="BD44" i="12"/>
  <c r="BB44" i="12"/>
  <c r="AZ44" i="12"/>
  <c r="AT44" i="12"/>
  <c r="AS44" i="12"/>
  <c r="AR44" i="12"/>
  <c r="AP44" i="12"/>
  <c r="AO44" i="12"/>
  <c r="AN44" i="12"/>
  <c r="AL44" i="12"/>
  <c r="AJ44" i="12"/>
  <c r="AI44" i="12"/>
  <c r="AG44" i="12"/>
  <c r="AE44" i="12"/>
  <c r="AD44" i="12"/>
  <c r="AC44" i="12"/>
  <c r="AA44" i="12"/>
  <c r="Z44" i="12"/>
  <c r="Y44" i="12"/>
  <c r="W44" i="12"/>
  <c r="V44" i="12"/>
  <c r="Q44" i="12"/>
  <c r="P44" i="12"/>
  <c r="O44" i="12"/>
  <c r="M44" i="12"/>
  <c r="L44" i="12"/>
  <c r="K44" i="12"/>
  <c r="I44" i="12"/>
  <c r="H44" i="12"/>
  <c r="G44" i="12"/>
  <c r="BT43" i="12"/>
  <c r="BQ43" i="12"/>
  <c r="BP43" i="12"/>
  <c r="BO43" i="12"/>
  <c r="BL43" i="12"/>
  <c r="BK43" i="12"/>
  <c r="BH43" i="12"/>
  <c r="BG43" i="12"/>
  <c r="BE43" i="12"/>
  <c r="BD43" i="12"/>
  <c r="BB43" i="12"/>
  <c r="AZ43" i="12"/>
  <c r="AU43" i="12"/>
  <c r="AS43" i="12"/>
  <c r="AR43" i="12"/>
  <c r="AQ43" i="12"/>
  <c r="AO43" i="12"/>
  <c r="AN43" i="12"/>
  <c r="AM43" i="12"/>
  <c r="AL43" i="12"/>
  <c r="AK43" i="12"/>
  <c r="AJ43" i="12"/>
  <c r="AI43" i="12"/>
  <c r="AH43" i="12"/>
  <c r="AG43" i="12"/>
  <c r="AF43" i="12"/>
  <c r="AD43" i="12"/>
  <c r="AC43" i="12"/>
  <c r="AB43" i="12"/>
  <c r="Z43" i="12"/>
  <c r="Y43" i="12"/>
  <c r="X43" i="12"/>
  <c r="V43" i="12"/>
  <c r="R43" i="12"/>
  <c r="Q43" i="12"/>
  <c r="P43" i="12"/>
  <c r="O43" i="12"/>
  <c r="M43" i="12"/>
  <c r="L43" i="12"/>
  <c r="K43" i="12"/>
  <c r="I43" i="12"/>
  <c r="H43" i="12"/>
  <c r="G43" i="12"/>
  <c r="BT42" i="12"/>
  <c r="BR42" i="12"/>
  <c r="BQ42" i="12"/>
  <c r="BO42" i="12"/>
  <c r="BK42" i="12"/>
  <c r="BJ42" i="12"/>
  <c r="BG42" i="12"/>
  <c r="BF42" i="12"/>
  <c r="BE42" i="12"/>
  <c r="BD42" i="12"/>
  <c r="BB42" i="12"/>
  <c r="AZ42" i="12"/>
  <c r="AU42" i="12"/>
  <c r="AT42" i="12"/>
  <c r="AR42" i="12"/>
  <c r="AQ42" i="12"/>
  <c r="AP42" i="12"/>
  <c r="AN42" i="12"/>
  <c r="AM42" i="12"/>
  <c r="AL42" i="12"/>
  <c r="AJ42" i="12"/>
  <c r="AI42" i="12"/>
  <c r="AG42" i="12"/>
  <c r="AF42" i="12"/>
  <c r="AE42" i="12"/>
  <c r="AC42" i="12"/>
  <c r="AB42" i="12"/>
  <c r="AA42" i="12"/>
  <c r="Y42" i="12"/>
  <c r="X42" i="12"/>
  <c r="W42" i="12"/>
  <c r="R42" i="12"/>
  <c r="Q42" i="12"/>
  <c r="P42" i="12"/>
  <c r="O42" i="12"/>
  <c r="M42" i="12"/>
  <c r="L42" i="12"/>
  <c r="K42" i="12"/>
  <c r="I42" i="12"/>
  <c r="H42" i="12"/>
  <c r="G42" i="12"/>
  <c r="BT41" i="12"/>
  <c r="BS41" i="12"/>
  <c r="BR41" i="12"/>
  <c r="BP41" i="12"/>
  <c r="BM41" i="12"/>
  <c r="BJ41" i="12"/>
  <c r="BI41" i="12"/>
  <c r="BF41" i="12"/>
  <c r="BE41" i="12"/>
  <c r="BD41" i="12"/>
  <c r="BB41" i="12"/>
  <c r="AZ41" i="12"/>
  <c r="AU41" i="12"/>
  <c r="AT41" i="12"/>
  <c r="AS41" i="12"/>
  <c r="AQ41" i="12"/>
  <c r="AP41" i="12"/>
  <c r="AO41" i="12"/>
  <c r="AM41" i="12"/>
  <c r="AL41" i="12"/>
  <c r="AK41" i="12"/>
  <c r="AJ41" i="12"/>
  <c r="AI41" i="12"/>
  <c r="AH41" i="12"/>
  <c r="AF41" i="12"/>
  <c r="AE41" i="12"/>
  <c r="AD41" i="12"/>
  <c r="AB41" i="12"/>
  <c r="AA41" i="12"/>
  <c r="Z41" i="12"/>
  <c r="X41" i="12"/>
  <c r="W41" i="12"/>
  <c r="V41" i="12"/>
  <c r="R41" i="12"/>
  <c r="Q41" i="12"/>
  <c r="P41" i="12"/>
  <c r="O41" i="12"/>
  <c r="M41" i="12"/>
  <c r="L41" i="12"/>
  <c r="K41" i="12"/>
  <c r="I41" i="12"/>
  <c r="H41" i="12"/>
  <c r="G41" i="12"/>
  <c r="BS40" i="12"/>
  <c r="BP40" i="12"/>
  <c r="BM40" i="12"/>
  <c r="BL40" i="12"/>
  <c r="BI40" i="12"/>
  <c r="BH40" i="12"/>
  <c r="BE40" i="12"/>
  <c r="BD40" i="12"/>
  <c r="BB40" i="12"/>
  <c r="AZ40" i="12"/>
  <c r="AT40" i="12"/>
  <c r="AS40" i="12"/>
  <c r="AR40" i="12"/>
  <c r="AP40" i="12"/>
  <c r="AO40" i="12"/>
  <c r="AN40" i="12"/>
  <c r="AL40" i="12"/>
  <c r="AJ40" i="12"/>
  <c r="AI40" i="12"/>
  <c r="AG40" i="12"/>
  <c r="AE40" i="12"/>
  <c r="AD40" i="12"/>
  <c r="AC40" i="12"/>
  <c r="AA40" i="12"/>
  <c r="Z40" i="12"/>
  <c r="Y40" i="12"/>
  <c r="W40" i="12"/>
  <c r="V40" i="12"/>
  <c r="Q40" i="12"/>
  <c r="P40" i="12"/>
  <c r="O40" i="12"/>
  <c r="M40" i="12"/>
  <c r="L40" i="12"/>
  <c r="K40" i="12"/>
  <c r="I40" i="12"/>
  <c r="H40" i="12"/>
  <c r="G40" i="12"/>
  <c r="BT39" i="12"/>
  <c r="BQ39" i="12"/>
  <c r="BP39" i="12"/>
  <c r="BO39" i="12"/>
  <c r="BL39" i="12"/>
  <c r="BK39" i="12"/>
  <c r="BH39" i="12"/>
  <c r="BG39" i="12"/>
  <c r="BF39" i="12"/>
  <c r="BE39" i="12"/>
  <c r="BD39" i="12"/>
  <c r="BB39" i="12"/>
  <c r="AZ39" i="12"/>
  <c r="AU39" i="12"/>
  <c r="AS39" i="12"/>
  <c r="AR39" i="12"/>
  <c r="AQ39" i="12"/>
  <c r="AO39" i="12"/>
  <c r="AN39" i="12"/>
  <c r="AM39" i="12"/>
  <c r="AL39" i="12"/>
  <c r="AK39" i="12"/>
  <c r="AJ39" i="12"/>
  <c r="AI39" i="12"/>
  <c r="AH39" i="12"/>
  <c r="AG39" i="12"/>
  <c r="AF39" i="12"/>
  <c r="AD39" i="12"/>
  <c r="AC39" i="12"/>
  <c r="AB39" i="12"/>
  <c r="Z39" i="12"/>
  <c r="Y39" i="12"/>
  <c r="X39" i="12"/>
  <c r="V39" i="12"/>
  <c r="R39" i="12"/>
  <c r="Q39" i="12"/>
  <c r="P39" i="12"/>
  <c r="O39" i="12"/>
  <c r="M39" i="12"/>
  <c r="L39" i="12"/>
  <c r="K39" i="12"/>
  <c r="I39" i="12"/>
  <c r="H39" i="12"/>
  <c r="G39" i="12"/>
  <c r="BT38" i="12"/>
  <c r="BR38" i="12"/>
  <c r="BQ38" i="12"/>
  <c r="BO38" i="12"/>
  <c r="BK38" i="12"/>
  <c r="BJ38" i="12"/>
  <c r="BG38" i="12"/>
  <c r="BF38" i="12"/>
  <c r="BE38" i="12"/>
  <c r="BD38" i="12"/>
  <c r="BB38" i="12"/>
  <c r="AZ38" i="12"/>
  <c r="AU38" i="12"/>
  <c r="AT38" i="12"/>
  <c r="AR38" i="12"/>
  <c r="AQ38" i="12"/>
  <c r="AP38" i="12"/>
  <c r="AN38" i="12"/>
  <c r="AM38" i="12"/>
  <c r="AL38" i="12"/>
  <c r="AJ38" i="12"/>
  <c r="AI38" i="12"/>
  <c r="AG38" i="12"/>
  <c r="AF38" i="12"/>
  <c r="AE38" i="12"/>
  <c r="AC38" i="12"/>
  <c r="AB38" i="12"/>
  <c r="AA38" i="12"/>
  <c r="Y38" i="12"/>
  <c r="X38" i="12"/>
  <c r="W38" i="12"/>
  <c r="R38" i="12"/>
  <c r="Q38" i="12"/>
  <c r="P38" i="12"/>
  <c r="O38" i="12"/>
  <c r="M38" i="12"/>
  <c r="L38" i="12"/>
  <c r="K38" i="12"/>
  <c r="I38" i="12"/>
  <c r="H38" i="12"/>
  <c r="G38" i="12"/>
  <c r="BS37" i="12"/>
  <c r="BR37" i="12"/>
  <c r="BM37" i="12"/>
  <c r="BJ37" i="12"/>
  <c r="BI37" i="12"/>
  <c r="BF37" i="12"/>
  <c r="BE37" i="12"/>
  <c r="BD37" i="12"/>
  <c r="BB37" i="12"/>
  <c r="AZ37" i="12"/>
  <c r="AU37" i="12"/>
  <c r="AT37" i="12"/>
  <c r="AS37" i="12"/>
  <c r="AQ37" i="12"/>
  <c r="AP37" i="12"/>
  <c r="AO37" i="12"/>
  <c r="AM37" i="12"/>
  <c r="AL37" i="12"/>
  <c r="AK37" i="12"/>
  <c r="AJ37" i="12"/>
  <c r="AI37" i="12"/>
  <c r="AH37" i="12"/>
  <c r="AF37" i="12"/>
  <c r="AE37" i="12"/>
  <c r="AD37" i="12"/>
  <c r="AB37" i="12"/>
  <c r="AA37" i="12"/>
  <c r="Z37" i="12"/>
  <c r="X37" i="12"/>
  <c r="W37" i="12"/>
  <c r="V37" i="12"/>
  <c r="R37" i="12"/>
  <c r="Q37" i="12"/>
  <c r="P37" i="12"/>
  <c r="O37" i="12"/>
  <c r="M37" i="12"/>
  <c r="L37" i="12"/>
  <c r="K37" i="12"/>
  <c r="I37" i="12"/>
  <c r="H37" i="12"/>
  <c r="G37" i="12"/>
  <c r="BS36" i="12"/>
  <c r="BR36" i="12"/>
  <c r="BP36" i="12"/>
  <c r="BO36" i="12"/>
  <c r="BM36" i="12"/>
  <c r="BL36" i="12"/>
  <c r="BI36" i="12"/>
  <c r="BH36" i="12"/>
  <c r="BE36" i="12"/>
  <c r="BD36" i="12"/>
  <c r="BB36" i="12"/>
  <c r="AZ36" i="12"/>
  <c r="AT36" i="12"/>
  <c r="AS36" i="12"/>
  <c r="AR36" i="12"/>
  <c r="AP36" i="12"/>
  <c r="AO36" i="12"/>
  <c r="AN36" i="12"/>
  <c r="AL36" i="12"/>
  <c r="AJ36" i="12"/>
  <c r="AI36" i="12"/>
  <c r="AG36" i="12"/>
  <c r="AE36" i="12"/>
  <c r="AD36" i="12"/>
  <c r="AC36" i="12"/>
  <c r="AA36" i="12"/>
  <c r="Z36" i="12"/>
  <c r="Y36" i="12"/>
  <c r="W36" i="12"/>
  <c r="V36" i="12"/>
  <c r="Q36" i="12"/>
  <c r="P36" i="12"/>
  <c r="O36" i="12"/>
  <c r="M36" i="12"/>
  <c r="L36" i="12"/>
  <c r="K36" i="12"/>
  <c r="I36" i="12"/>
  <c r="H36" i="12"/>
  <c r="G36" i="12"/>
  <c r="BT35" i="12"/>
  <c r="BS35" i="12"/>
  <c r="BQ35" i="12"/>
  <c r="BP35" i="12"/>
  <c r="BO35" i="12"/>
  <c r="BL35" i="12"/>
  <c r="BK35" i="12"/>
  <c r="BH35" i="12"/>
  <c r="BG35" i="12"/>
  <c r="BE35" i="12"/>
  <c r="BD35" i="12"/>
  <c r="BB35" i="12"/>
  <c r="AZ35" i="12"/>
  <c r="AU35" i="12"/>
  <c r="AS35" i="12"/>
  <c r="AR35" i="12"/>
  <c r="AQ35" i="12"/>
  <c r="AO35" i="12"/>
  <c r="AN35" i="12"/>
  <c r="AM35" i="12"/>
  <c r="AL35" i="12"/>
  <c r="AK35" i="12"/>
  <c r="AJ35" i="12"/>
  <c r="AI35" i="12"/>
  <c r="AH35" i="12"/>
  <c r="AG35" i="12"/>
  <c r="AF35" i="12"/>
  <c r="AD35" i="12"/>
  <c r="AC35" i="12"/>
  <c r="AB35" i="12"/>
  <c r="Z35" i="12"/>
  <c r="Y35" i="12"/>
  <c r="X35" i="12"/>
  <c r="V35" i="12"/>
  <c r="R35" i="12"/>
  <c r="Q35" i="12"/>
  <c r="P35" i="12"/>
  <c r="O35" i="12"/>
  <c r="M35" i="12"/>
  <c r="L35" i="12"/>
  <c r="K35" i="12"/>
  <c r="I35" i="12"/>
  <c r="H35" i="12"/>
  <c r="G35" i="12"/>
  <c r="BT34" i="12"/>
  <c r="BR34" i="12"/>
  <c r="BQ34" i="12"/>
  <c r="BO34" i="12"/>
  <c r="BK34" i="12"/>
  <c r="BJ34" i="12"/>
  <c r="BG34" i="12"/>
  <c r="BF34" i="12"/>
  <c r="BE34" i="12"/>
  <c r="BD34" i="12"/>
  <c r="BB34" i="12"/>
  <c r="AZ34" i="12"/>
  <c r="AU34" i="12"/>
  <c r="AT34" i="12"/>
  <c r="AR34" i="12"/>
  <c r="AQ34" i="12"/>
  <c r="AP34" i="12"/>
  <c r="AN34" i="12"/>
  <c r="AM34" i="12"/>
  <c r="AL34" i="12"/>
  <c r="AJ34" i="12"/>
  <c r="AI34" i="12"/>
  <c r="AG34" i="12"/>
  <c r="AF34" i="12"/>
  <c r="AE34" i="12"/>
  <c r="AC34" i="12"/>
  <c r="AB34" i="12"/>
  <c r="AA34" i="12"/>
  <c r="Y34" i="12"/>
  <c r="X34" i="12"/>
  <c r="W34" i="12"/>
  <c r="R34" i="12"/>
  <c r="Q34" i="12"/>
  <c r="P34" i="12"/>
  <c r="O34" i="12"/>
  <c r="M34" i="12"/>
  <c r="L34" i="12"/>
  <c r="K34" i="12"/>
  <c r="I34" i="12"/>
  <c r="H34" i="12"/>
  <c r="G34" i="12"/>
  <c r="BT33" i="12"/>
  <c r="BS33" i="12"/>
  <c r="BR33" i="12"/>
  <c r="BP33" i="12"/>
  <c r="BM33" i="12"/>
  <c r="BJ33" i="12"/>
  <c r="BI33" i="12"/>
  <c r="BF33" i="12"/>
  <c r="BE33" i="12"/>
  <c r="BD33" i="12"/>
  <c r="BB33" i="12"/>
  <c r="AZ33" i="12"/>
  <c r="AU33" i="12"/>
  <c r="AT33" i="12"/>
  <c r="AS33" i="12"/>
  <c r="AQ33" i="12"/>
  <c r="AP33" i="12"/>
  <c r="AO33" i="12"/>
  <c r="AM33" i="12"/>
  <c r="AL33" i="12"/>
  <c r="AK33" i="12"/>
  <c r="AJ33" i="12"/>
  <c r="AI33" i="12"/>
  <c r="AH33" i="12"/>
  <c r="AF33" i="12"/>
  <c r="AE33" i="12"/>
  <c r="AD33" i="12"/>
  <c r="AB33" i="12"/>
  <c r="AA33" i="12"/>
  <c r="Z33" i="12"/>
  <c r="X33" i="12"/>
  <c r="W33" i="12"/>
  <c r="V33" i="12"/>
  <c r="R33" i="12"/>
  <c r="Q33" i="12"/>
  <c r="P33" i="12"/>
  <c r="O33" i="12"/>
  <c r="M33" i="12"/>
  <c r="L33" i="12"/>
  <c r="K33" i="12"/>
  <c r="I33" i="12"/>
  <c r="H33" i="12"/>
  <c r="G33" i="12"/>
  <c r="BS32" i="12"/>
  <c r="BP32" i="12"/>
  <c r="BM32" i="12"/>
  <c r="BL32" i="12"/>
  <c r="BI32" i="12"/>
  <c r="BH32" i="12"/>
  <c r="BE32" i="12"/>
  <c r="BD32" i="12"/>
  <c r="BB32" i="12"/>
  <c r="AZ32" i="12"/>
  <c r="AT32" i="12"/>
  <c r="AS32" i="12"/>
  <c r="AR32" i="12"/>
  <c r="AP32" i="12"/>
  <c r="AO32" i="12"/>
  <c r="AN32" i="12"/>
  <c r="AL32" i="12"/>
  <c r="AJ32" i="12"/>
  <c r="AI32" i="12"/>
  <c r="AG32" i="12"/>
  <c r="AE32" i="12"/>
  <c r="AD32" i="12"/>
  <c r="AC32" i="12"/>
  <c r="AA32" i="12"/>
  <c r="Z32" i="12"/>
  <c r="Y32" i="12"/>
  <c r="W32" i="12"/>
  <c r="V32" i="12"/>
  <c r="Q32" i="12"/>
  <c r="P32" i="12"/>
  <c r="O32" i="12"/>
  <c r="M32" i="12"/>
  <c r="L32" i="12"/>
  <c r="K32" i="12"/>
  <c r="I32" i="12"/>
  <c r="H32" i="12"/>
  <c r="G32" i="12"/>
  <c r="BT31" i="12"/>
  <c r="BS31" i="12"/>
  <c r="BQ31" i="12"/>
  <c r="BP31" i="12"/>
  <c r="BO31" i="12"/>
  <c r="BL31" i="12"/>
  <c r="BK31" i="12"/>
  <c r="BH31" i="12"/>
  <c r="BG31" i="12"/>
  <c r="BE31" i="12"/>
  <c r="BD31" i="12"/>
  <c r="BB31" i="12"/>
  <c r="AZ31" i="12"/>
  <c r="AU31" i="12"/>
  <c r="AS31" i="12"/>
  <c r="AR31" i="12"/>
  <c r="AQ31" i="12"/>
  <c r="AO31" i="12"/>
  <c r="AN31" i="12"/>
  <c r="AM31" i="12"/>
  <c r="AL31" i="12"/>
  <c r="AK31" i="12"/>
  <c r="AJ31" i="12"/>
  <c r="AI31" i="12"/>
  <c r="AH31" i="12"/>
  <c r="AG31" i="12"/>
  <c r="AF31" i="12"/>
  <c r="AD31" i="12"/>
  <c r="AC31" i="12"/>
  <c r="AB31" i="12"/>
  <c r="Z31" i="12"/>
  <c r="Y31" i="12"/>
  <c r="X31" i="12"/>
  <c r="V31" i="12"/>
  <c r="R31" i="12"/>
  <c r="Q31" i="12"/>
  <c r="P31" i="12"/>
  <c r="O31" i="12"/>
  <c r="M31" i="12"/>
  <c r="L31" i="12"/>
  <c r="K31" i="12"/>
  <c r="I31" i="12"/>
  <c r="H31" i="12"/>
  <c r="G31" i="12"/>
  <c r="BT30" i="12"/>
  <c r="BR30" i="12"/>
  <c r="BQ30" i="12"/>
  <c r="BO30" i="12"/>
  <c r="BK30" i="12"/>
  <c r="BJ30" i="12"/>
  <c r="BG30" i="12"/>
  <c r="BF30" i="12"/>
  <c r="BE30" i="12"/>
  <c r="BD30" i="12"/>
  <c r="BB30" i="12"/>
  <c r="AZ30" i="12"/>
  <c r="AU30" i="12"/>
  <c r="AT30" i="12"/>
  <c r="AR30" i="12"/>
  <c r="AQ30" i="12"/>
  <c r="AP30" i="12"/>
  <c r="AN30" i="12"/>
  <c r="AM30" i="12"/>
  <c r="AL30" i="12"/>
  <c r="AJ30" i="12"/>
  <c r="AI30" i="12"/>
  <c r="AG30" i="12"/>
  <c r="AF30" i="12"/>
  <c r="AE30" i="12"/>
  <c r="AC30" i="12"/>
  <c r="AB30" i="12"/>
  <c r="AA30" i="12"/>
  <c r="Y30" i="12"/>
  <c r="X30" i="12"/>
  <c r="W30" i="12"/>
  <c r="R30" i="12"/>
  <c r="Q30" i="12"/>
  <c r="P30" i="12"/>
  <c r="O30" i="12"/>
  <c r="M30" i="12"/>
  <c r="L30" i="12"/>
  <c r="K30" i="12"/>
  <c r="I30" i="12"/>
  <c r="H30" i="12"/>
  <c r="G30" i="12"/>
  <c r="BS29" i="12"/>
  <c r="BR29" i="12"/>
  <c r="BM29" i="12"/>
  <c r="BJ29" i="12"/>
  <c r="BI29" i="12"/>
  <c r="BF29" i="12"/>
  <c r="BE29" i="12"/>
  <c r="BD29" i="12"/>
  <c r="BB29" i="12"/>
  <c r="AZ29" i="12"/>
  <c r="AU29" i="12"/>
  <c r="AT29" i="12"/>
  <c r="AS29" i="12"/>
  <c r="AQ29" i="12"/>
  <c r="AP29" i="12"/>
  <c r="AO29" i="12"/>
  <c r="AM29" i="12"/>
  <c r="AL29" i="12"/>
  <c r="AK29" i="12"/>
  <c r="AJ29" i="12"/>
  <c r="AI29" i="12"/>
  <c r="AH29" i="12"/>
  <c r="AF29" i="12"/>
  <c r="AE29" i="12"/>
  <c r="AD29" i="12"/>
  <c r="AB29" i="12"/>
  <c r="AA29" i="12"/>
  <c r="Z29" i="12"/>
  <c r="X29" i="12"/>
  <c r="W29" i="12"/>
  <c r="V29" i="12"/>
  <c r="R29" i="12"/>
  <c r="Q29" i="12"/>
  <c r="P29" i="12"/>
  <c r="O29" i="12"/>
  <c r="M29" i="12"/>
  <c r="L29" i="12"/>
  <c r="K29" i="12"/>
  <c r="I29" i="12"/>
  <c r="H29" i="12"/>
  <c r="G29" i="12"/>
  <c r="BS28" i="12"/>
  <c r="BP28" i="12"/>
  <c r="BM28" i="12"/>
  <c r="BL28" i="12"/>
  <c r="BI28" i="12"/>
  <c r="BH28" i="12"/>
  <c r="BE28" i="12"/>
  <c r="BD28" i="12"/>
  <c r="BB28" i="12"/>
  <c r="AZ28" i="12"/>
  <c r="AT28" i="12"/>
  <c r="AS28" i="12"/>
  <c r="AR28" i="12"/>
  <c r="AP28" i="12"/>
  <c r="AO28" i="12"/>
  <c r="AN28" i="12"/>
  <c r="AL28" i="12"/>
  <c r="AJ28" i="12"/>
  <c r="AI28" i="12"/>
  <c r="AG28" i="12"/>
  <c r="AE28" i="12"/>
  <c r="AD28" i="12"/>
  <c r="AC28" i="12"/>
  <c r="AA28" i="12"/>
  <c r="Z28" i="12"/>
  <c r="Y28" i="12"/>
  <c r="W28" i="12"/>
  <c r="V28" i="12"/>
  <c r="Q28" i="12"/>
  <c r="P28" i="12"/>
  <c r="O28" i="12"/>
  <c r="M28" i="12"/>
  <c r="L28" i="12"/>
  <c r="K28" i="12"/>
  <c r="I28" i="12"/>
  <c r="H28" i="12"/>
  <c r="G28" i="12"/>
  <c r="BT27" i="12"/>
  <c r="BQ27" i="12"/>
  <c r="BP27" i="12"/>
  <c r="BO27" i="12"/>
  <c r="BL27" i="12"/>
  <c r="BK27" i="12"/>
  <c r="BH27" i="12"/>
  <c r="BG27" i="12"/>
  <c r="BE27" i="12"/>
  <c r="BD27" i="12"/>
  <c r="BB27" i="12"/>
  <c r="AZ27" i="12"/>
  <c r="AU27" i="12"/>
  <c r="AS27" i="12"/>
  <c r="AR27" i="12"/>
  <c r="AQ27" i="12"/>
  <c r="AO27" i="12"/>
  <c r="AN27" i="12"/>
  <c r="AM27" i="12"/>
  <c r="AL27" i="12"/>
  <c r="AK27" i="12"/>
  <c r="AJ27" i="12"/>
  <c r="AI27" i="12"/>
  <c r="AH27" i="12"/>
  <c r="AG27" i="12"/>
  <c r="AF27" i="12"/>
  <c r="AD27" i="12"/>
  <c r="AC27" i="12"/>
  <c r="AB27" i="12"/>
  <c r="Z27" i="12"/>
  <c r="Y27" i="12"/>
  <c r="X27" i="12"/>
  <c r="V27" i="12"/>
  <c r="R27" i="12"/>
  <c r="Q27" i="12"/>
  <c r="P27" i="12"/>
  <c r="O27" i="12"/>
  <c r="M27" i="12"/>
  <c r="L27" i="12"/>
  <c r="K27" i="12"/>
  <c r="I27" i="12"/>
  <c r="H27" i="12"/>
  <c r="G27" i="12"/>
  <c r="BT26" i="12"/>
  <c r="BR26" i="12"/>
  <c r="BQ26" i="12"/>
  <c r="BO26" i="12"/>
  <c r="BK26" i="12"/>
  <c r="BJ26" i="12"/>
  <c r="BG26" i="12"/>
  <c r="BF26" i="12"/>
  <c r="BE26" i="12"/>
  <c r="BD26" i="12"/>
  <c r="BB26" i="12"/>
  <c r="AZ26" i="12"/>
  <c r="AU26" i="12"/>
  <c r="AT26" i="12"/>
  <c r="AR26" i="12"/>
  <c r="AQ26" i="12"/>
  <c r="AP26" i="12"/>
  <c r="AN26" i="12"/>
  <c r="AM26" i="12"/>
  <c r="AL26" i="12"/>
  <c r="AJ26" i="12"/>
  <c r="AI26" i="12"/>
  <c r="AG26" i="12"/>
  <c r="AF26" i="12"/>
  <c r="AE26" i="12"/>
  <c r="AC26" i="12"/>
  <c r="AB26" i="12"/>
  <c r="AA26" i="12"/>
  <c r="Y26" i="12"/>
  <c r="X26" i="12"/>
  <c r="W26" i="12"/>
  <c r="R26" i="12"/>
  <c r="Q26" i="12"/>
  <c r="P26" i="12"/>
  <c r="O26" i="12"/>
  <c r="M26" i="12"/>
  <c r="L26" i="12"/>
  <c r="K26" i="12"/>
  <c r="I26" i="12"/>
  <c r="H26" i="12"/>
  <c r="G26" i="12"/>
  <c r="BT25" i="12"/>
  <c r="BS25" i="12"/>
  <c r="BR25" i="12"/>
  <c r="BQ25" i="12"/>
  <c r="BM25" i="12"/>
  <c r="BJ25" i="12"/>
  <c r="BI25" i="12"/>
  <c r="BF25" i="12"/>
  <c r="BE25" i="12"/>
  <c r="BD25" i="12"/>
  <c r="BB25" i="12"/>
  <c r="AZ25" i="12"/>
  <c r="AU25" i="12"/>
  <c r="AT25" i="12"/>
  <c r="AS25" i="12"/>
  <c r="AQ25" i="12"/>
  <c r="AP25" i="12"/>
  <c r="AO25" i="12"/>
  <c r="AM25" i="12"/>
  <c r="AL25" i="12"/>
  <c r="AK25" i="12"/>
  <c r="AJ25" i="12"/>
  <c r="AI25" i="12"/>
  <c r="AH25" i="12"/>
  <c r="AF25" i="12"/>
  <c r="AE25" i="12"/>
  <c r="AD25" i="12"/>
  <c r="AB25" i="12"/>
  <c r="AA25" i="12"/>
  <c r="Z25" i="12"/>
  <c r="X25" i="12"/>
  <c r="W25" i="12"/>
  <c r="V25" i="12"/>
  <c r="R25" i="12"/>
  <c r="Q25" i="12"/>
  <c r="P25" i="12"/>
  <c r="O25" i="12"/>
  <c r="M25" i="12"/>
  <c r="L25" i="12"/>
  <c r="K25" i="12"/>
  <c r="I25" i="12"/>
  <c r="H25" i="12"/>
  <c r="G25" i="12"/>
  <c r="BS24" i="12"/>
  <c r="BR24" i="12"/>
  <c r="BP24" i="12"/>
  <c r="BM24" i="12"/>
  <c r="BL24" i="12"/>
  <c r="BI24" i="12"/>
  <c r="BH24" i="12"/>
  <c r="BE24" i="12"/>
  <c r="BD24" i="12"/>
  <c r="BB24" i="12"/>
  <c r="AZ24" i="12"/>
  <c r="AT24" i="12"/>
  <c r="AS24" i="12"/>
  <c r="AR24" i="12"/>
  <c r="AP24" i="12"/>
  <c r="AO24" i="12"/>
  <c r="AN24" i="12"/>
  <c r="AL24" i="12"/>
  <c r="AJ24" i="12"/>
  <c r="AI24" i="12"/>
  <c r="AG24" i="12"/>
  <c r="AE24" i="12"/>
  <c r="AD24" i="12"/>
  <c r="AC24" i="12"/>
  <c r="AA24" i="12"/>
  <c r="Z24" i="12"/>
  <c r="Y24" i="12"/>
  <c r="W24" i="12"/>
  <c r="V24" i="12"/>
  <c r="Q24" i="12"/>
  <c r="P24" i="12"/>
  <c r="O24" i="12"/>
  <c r="M24" i="12"/>
  <c r="L24" i="12"/>
  <c r="K24" i="12"/>
  <c r="I24" i="12"/>
  <c r="H24" i="12"/>
  <c r="G24" i="12"/>
  <c r="BT23" i="12"/>
  <c r="BQ23" i="12"/>
  <c r="BP23" i="12"/>
  <c r="BO23" i="12"/>
  <c r="BL23" i="12"/>
  <c r="BK23" i="12"/>
  <c r="BH23" i="12"/>
  <c r="BG23" i="12"/>
  <c r="BE23" i="12"/>
  <c r="BD23" i="12"/>
  <c r="BB23" i="12"/>
  <c r="AZ23" i="12"/>
  <c r="AU23" i="12"/>
  <c r="AS23" i="12"/>
  <c r="AR23" i="12"/>
  <c r="AQ23" i="12"/>
  <c r="AO23" i="12"/>
  <c r="AN23" i="12"/>
  <c r="AM23" i="12"/>
  <c r="AL23" i="12"/>
  <c r="AK23" i="12"/>
  <c r="AJ23" i="12"/>
  <c r="AI23" i="12"/>
  <c r="AH23" i="12"/>
  <c r="AG23" i="12"/>
  <c r="AF23" i="12"/>
  <c r="AD23" i="12"/>
  <c r="AC23" i="12"/>
  <c r="AB23" i="12"/>
  <c r="Z23" i="12"/>
  <c r="Y23" i="12"/>
  <c r="X23" i="12"/>
  <c r="V23" i="12"/>
  <c r="R23" i="12"/>
  <c r="Q23" i="12"/>
  <c r="P23" i="12"/>
  <c r="O23" i="12"/>
  <c r="M23" i="12"/>
  <c r="L23" i="12"/>
  <c r="K23" i="12"/>
  <c r="I23" i="12"/>
  <c r="H23" i="12"/>
  <c r="G23" i="12"/>
  <c r="BT22" i="12"/>
  <c r="BR22" i="12"/>
  <c r="BQ22" i="12"/>
  <c r="BO22" i="12"/>
  <c r="BK22" i="12"/>
  <c r="BJ22" i="12"/>
  <c r="BI22" i="12"/>
  <c r="BG22" i="12"/>
  <c r="BF22" i="12"/>
  <c r="BE22" i="12"/>
  <c r="BD22" i="12"/>
  <c r="BB22" i="12"/>
  <c r="AZ22" i="12"/>
  <c r="AU22" i="12"/>
  <c r="AT22" i="12"/>
  <c r="AR22" i="12"/>
  <c r="AQ22" i="12"/>
  <c r="AP22" i="12"/>
  <c r="AN22" i="12"/>
  <c r="AM22" i="12"/>
  <c r="AL22" i="12"/>
  <c r="AJ22" i="12"/>
  <c r="AI22" i="12"/>
  <c r="AG22" i="12"/>
  <c r="AF22" i="12"/>
  <c r="AE22" i="12"/>
  <c r="AC22" i="12"/>
  <c r="AB22" i="12"/>
  <c r="AA22" i="12"/>
  <c r="Y22" i="12"/>
  <c r="X22" i="12"/>
  <c r="W22" i="12"/>
  <c r="R22" i="12"/>
  <c r="Q22" i="12"/>
  <c r="P22" i="12"/>
  <c r="O22" i="12"/>
  <c r="M22" i="12"/>
  <c r="L22" i="12"/>
  <c r="K22" i="12"/>
  <c r="I22" i="12"/>
  <c r="H22" i="12"/>
  <c r="G22" i="12"/>
  <c r="BT21" i="12"/>
  <c r="BS21" i="12"/>
  <c r="BR21" i="12"/>
  <c r="BM21" i="12"/>
  <c r="BJ21" i="12"/>
  <c r="BI21" i="12"/>
  <c r="BF21" i="12"/>
  <c r="BE21" i="12"/>
  <c r="BD21" i="12"/>
  <c r="BB21" i="12"/>
  <c r="AZ21" i="12"/>
  <c r="AU21" i="12"/>
  <c r="AT21" i="12"/>
  <c r="AS21" i="12"/>
  <c r="AQ21" i="12"/>
  <c r="AP21" i="12"/>
  <c r="AO21" i="12"/>
  <c r="AM21" i="12"/>
  <c r="AL21" i="12"/>
  <c r="AK21" i="12"/>
  <c r="AJ21" i="12"/>
  <c r="AI21" i="12"/>
  <c r="AH21" i="12"/>
  <c r="AF21" i="12"/>
  <c r="AE21" i="12"/>
  <c r="AD21" i="12"/>
  <c r="AB21" i="12"/>
  <c r="AA21" i="12"/>
  <c r="Z21" i="12"/>
  <c r="X21" i="12"/>
  <c r="W21" i="12"/>
  <c r="V21" i="12"/>
  <c r="R21" i="12"/>
  <c r="Q21" i="12"/>
  <c r="P21" i="12"/>
  <c r="O21" i="12"/>
  <c r="M21" i="12"/>
  <c r="L21" i="12"/>
  <c r="K21" i="12"/>
  <c r="I21" i="12"/>
  <c r="H21" i="12"/>
  <c r="G21" i="12"/>
  <c r="BS20" i="12"/>
  <c r="BP20" i="12"/>
  <c r="BM20" i="12"/>
  <c r="BL20" i="12"/>
  <c r="BK20" i="12"/>
  <c r="BI20" i="12"/>
  <c r="BH20" i="12"/>
  <c r="BG20" i="12"/>
  <c r="BE20" i="12"/>
  <c r="BD20" i="12"/>
  <c r="BB20" i="12"/>
  <c r="AZ20" i="12"/>
  <c r="AU20" i="12"/>
  <c r="AT20" i="12"/>
  <c r="AS20" i="12"/>
  <c r="AR20" i="12"/>
  <c r="AQ20" i="12"/>
  <c r="AP20" i="12"/>
  <c r="AO20" i="12"/>
  <c r="AN20" i="12"/>
  <c r="AM20" i="12"/>
  <c r="AL20" i="12"/>
  <c r="AJ20" i="12"/>
  <c r="AI20" i="12"/>
  <c r="AG20" i="12"/>
  <c r="AE20" i="12"/>
  <c r="AD20" i="12"/>
  <c r="AC20" i="12"/>
  <c r="AA20" i="12"/>
  <c r="Z20" i="12"/>
  <c r="Y20" i="12"/>
  <c r="W20" i="12"/>
  <c r="V20" i="12"/>
  <c r="Q20" i="12"/>
  <c r="P20" i="12"/>
  <c r="O20" i="12"/>
  <c r="M20" i="12"/>
  <c r="L20" i="12"/>
  <c r="K20" i="12"/>
  <c r="I20" i="12"/>
  <c r="H20" i="12"/>
  <c r="G20" i="12"/>
  <c r="BT19" i="12"/>
  <c r="BS19" i="12"/>
  <c r="BQ19" i="12"/>
  <c r="BP19" i="12"/>
  <c r="BO19" i="12"/>
  <c r="BL19" i="12"/>
  <c r="BK19" i="12"/>
  <c r="BJ19" i="12"/>
  <c r="BH19" i="12"/>
  <c r="BG19" i="12"/>
  <c r="BF19" i="12"/>
  <c r="BE19" i="12"/>
  <c r="BD19" i="12"/>
  <c r="BB19" i="12"/>
  <c r="AZ19" i="12"/>
  <c r="AU19" i="12"/>
  <c r="AS19" i="12"/>
  <c r="AR19" i="12"/>
  <c r="AQ19" i="12"/>
  <c r="AO19" i="12"/>
  <c r="AN19" i="12"/>
  <c r="AM19" i="12"/>
  <c r="AL19" i="12"/>
  <c r="AK19" i="12"/>
  <c r="AJ19" i="12"/>
  <c r="AI19" i="12"/>
  <c r="AH19" i="12"/>
  <c r="AG19" i="12"/>
  <c r="AF19" i="12"/>
  <c r="AD19" i="12"/>
  <c r="AC19" i="12"/>
  <c r="AB19" i="12"/>
  <c r="Z19" i="12"/>
  <c r="Y19" i="12"/>
  <c r="X19" i="12"/>
  <c r="V19" i="12"/>
  <c r="R19" i="12"/>
  <c r="Q19" i="12"/>
  <c r="P19" i="12"/>
  <c r="O19" i="12"/>
  <c r="M19" i="12"/>
  <c r="L19" i="12"/>
  <c r="K19" i="12"/>
  <c r="I19" i="12"/>
  <c r="H19" i="12"/>
  <c r="G19" i="12"/>
  <c r="BT18" i="12"/>
  <c r="BR18" i="12"/>
  <c r="BQ18" i="12"/>
  <c r="BO18" i="12"/>
  <c r="BK18" i="12"/>
  <c r="BJ18" i="12"/>
  <c r="BG18" i="12"/>
  <c r="BF18" i="12"/>
  <c r="BE18" i="12"/>
  <c r="BD18" i="12"/>
  <c r="BB18" i="12"/>
  <c r="AZ18" i="12"/>
  <c r="AU18" i="12"/>
  <c r="AT18" i="12"/>
  <c r="AR18" i="12"/>
  <c r="AQ18" i="12"/>
  <c r="AP18" i="12"/>
  <c r="AN18" i="12"/>
  <c r="AM18" i="12"/>
  <c r="AL18" i="12"/>
  <c r="AJ18" i="12"/>
  <c r="AI18" i="12"/>
  <c r="AG18" i="12"/>
  <c r="AF18" i="12"/>
  <c r="AE18" i="12"/>
  <c r="AC18" i="12"/>
  <c r="AB18" i="12"/>
  <c r="AA18" i="12"/>
  <c r="Y18" i="12"/>
  <c r="X18" i="12"/>
  <c r="W18" i="12"/>
  <c r="R18" i="12"/>
  <c r="Q18" i="12"/>
  <c r="P18" i="12"/>
  <c r="O18" i="12"/>
  <c r="M18" i="12"/>
  <c r="L18" i="12"/>
  <c r="K18" i="12"/>
  <c r="I18" i="12"/>
  <c r="H18" i="12"/>
  <c r="G18" i="12"/>
  <c r="BT17" i="12"/>
  <c r="BS17" i="12"/>
  <c r="BR17" i="12"/>
  <c r="BQ17" i="12"/>
  <c r="BM17" i="12"/>
  <c r="BJ17" i="12"/>
  <c r="BI17" i="12"/>
  <c r="BF17" i="12"/>
  <c r="BE17" i="12"/>
  <c r="BD17" i="12"/>
  <c r="BB17" i="12"/>
  <c r="AZ17" i="12"/>
  <c r="AU17" i="12"/>
  <c r="AT17" i="12"/>
  <c r="AS17" i="12"/>
  <c r="AQ17" i="12"/>
  <c r="AP17" i="12"/>
  <c r="AO17" i="12"/>
  <c r="AM17" i="12"/>
  <c r="AL17" i="12"/>
  <c r="AK17" i="12"/>
  <c r="AJ17" i="12"/>
  <c r="AI17" i="12"/>
  <c r="AH17" i="12"/>
  <c r="AF17" i="12"/>
  <c r="AE17" i="12"/>
  <c r="AD17" i="12"/>
  <c r="AB17" i="12"/>
  <c r="AA17" i="12"/>
  <c r="Z17" i="12"/>
  <c r="X17" i="12"/>
  <c r="W17" i="12"/>
  <c r="V17" i="12"/>
  <c r="R17" i="12"/>
  <c r="Q17" i="12"/>
  <c r="P17" i="12"/>
  <c r="O17" i="12"/>
  <c r="M17" i="12"/>
  <c r="L17" i="12"/>
  <c r="K17" i="12"/>
  <c r="I17" i="12"/>
  <c r="H17" i="12"/>
  <c r="G17" i="12"/>
  <c r="BS16" i="12"/>
  <c r="BP16" i="12"/>
  <c r="BO16" i="12"/>
  <c r="BM16" i="12"/>
  <c r="BL16" i="12"/>
  <c r="BK16" i="12"/>
  <c r="BI16" i="12"/>
  <c r="BH16" i="12"/>
  <c r="BG16" i="12"/>
  <c r="BE16" i="12"/>
  <c r="BD16" i="12"/>
  <c r="BB16" i="12"/>
  <c r="AZ16" i="12"/>
  <c r="AT16" i="12"/>
  <c r="AS16" i="12"/>
  <c r="AR16" i="12"/>
  <c r="AP16" i="12"/>
  <c r="AO16" i="12"/>
  <c r="AN16" i="12"/>
  <c r="AL16" i="12"/>
  <c r="AJ16" i="12"/>
  <c r="AI16" i="12"/>
  <c r="AG16" i="12"/>
  <c r="AE16" i="12"/>
  <c r="AD16" i="12"/>
  <c r="AC16" i="12"/>
  <c r="AA16" i="12"/>
  <c r="Z16" i="12"/>
  <c r="Y16" i="12"/>
  <c r="W16" i="12"/>
  <c r="V16" i="12"/>
  <c r="Q16" i="12"/>
  <c r="P16" i="12"/>
  <c r="O16" i="12"/>
  <c r="M16" i="12"/>
  <c r="L16" i="12"/>
  <c r="K16" i="12"/>
  <c r="I16" i="12"/>
  <c r="H16" i="12"/>
  <c r="G16" i="12"/>
  <c r="BT15" i="12"/>
  <c r="BS15" i="12"/>
  <c r="BQ15" i="12"/>
  <c r="BP15" i="12"/>
  <c r="BO15" i="12"/>
  <c r="BL15" i="12"/>
  <c r="BK15" i="12"/>
  <c r="BH15" i="12"/>
  <c r="BG15" i="12"/>
  <c r="BE15" i="12"/>
  <c r="BD15" i="12"/>
  <c r="BB15" i="12"/>
  <c r="AZ15" i="12"/>
  <c r="AU15" i="12"/>
  <c r="AS15" i="12"/>
  <c r="AR15" i="12"/>
  <c r="AQ15" i="12"/>
  <c r="AO15" i="12"/>
  <c r="AN15" i="12"/>
  <c r="AM15" i="12"/>
  <c r="AL15" i="12"/>
  <c r="AK15" i="12"/>
  <c r="AJ15" i="12"/>
  <c r="AI15" i="12"/>
  <c r="AH15" i="12"/>
  <c r="AG15" i="12"/>
  <c r="AF15" i="12"/>
  <c r="AD15" i="12"/>
  <c r="AC15" i="12"/>
  <c r="AB15" i="12"/>
  <c r="Z15" i="12"/>
  <c r="Y15" i="12"/>
  <c r="X15" i="12"/>
  <c r="V15" i="12"/>
  <c r="R15" i="12"/>
  <c r="Q15" i="12"/>
  <c r="P15" i="12"/>
  <c r="O15" i="12"/>
  <c r="M15" i="12"/>
  <c r="L15" i="12"/>
  <c r="K15" i="12"/>
  <c r="I15" i="12"/>
  <c r="H15" i="12"/>
  <c r="G15" i="12"/>
  <c r="BT14" i="12"/>
  <c r="BR14" i="12"/>
  <c r="BQ14" i="12"/>
  <c r="BO14" i="12"/>
  <c r="BM14" i="12"/>
  <c r="BK14" i="12"/>
  <c r="BJ14" i="12"/>
  <c r="BI14" i="12"/>
  <c r="BG14" i="12"/>
  <c r="BF14" i="12"/>
  <c r="BE14" i="12"/>
  <c r="BD14" i="12"/>
  <c r="BB14" i="12"/>
  <c r="AZ14" i="12"/>
  <c r="AU14" i="12"/>
  <c r="AT14" i="12"/>
  <c r="AS14" i="12"/>
  <c r="AR14" i="12"/>
  <c r="AQ14" i="12"/>
  <c r="AP14" i="12"/>
  <c r="AO14" i="12"/>
  <c r="AN14" i="12"/>
  <c r="AM14" i="12"/>
  <c r="AL14" i="12"/>
  <c r="AJ14" i="12"/>
  <c r="AI14" i="12"/>
  <c r="AG14" i="12"/>
  <c r="AF14" i="12"/>
  <c r="AE14" i="12"/>
  <c r="AC14" i="12"/>
  <c r="AB14" i="12"/>
  <c r="AA14" i="12"/>
  <c r="Y14" i="12"/>
  <c r="X14" i="12"/>
  <c r="W14" i="12"/>
  <c r="R14" i="12"/>
  <c r="Q14" i="12"/>
  <c r="P14" i="12"/>
  <c r="O14" i="12"/>
  <c r="M14" i="12"/>
  <c r="L14" i="12"/>
  <c r="K14" i="12"/>
  <c r="I14" i="12"/>
  <c r="H14" i="12"/>
  <c r="G14" i="12"/>
  <c r="BT13" i="12"/>
  <c r="BS13" i="12"/>
  <c r="BR13" i="12"/>
  <c r="BQ13" i="12"/>
  <c r="BM13" i="12"/>
  <c r="BL13" i="12"/>
  <c r="BJ13" i="12"/>
  <c r="BI13" i="12"/>
  <c r="BF13" i="12"/>
  <c r="BE13" i="12"/>
  <c r="BD13" i="12"/>
  <c r="BB13" i="12"/>
  <c r="AZ13" i="12"/>
  <c r="AU13" i="12"/>
  <c r="AT13" i="12"/>
  <c r="AS13" i="12"/>
  <c r="AQ13" i="12"/>
  <c r="AP13" i="12"/>
  <c r="AO13" i="12"/>
  <c r="AM13" i="12"/>
  <c r="AL13" i="12"/>
  <c r="AK13" i="12"/>
  <c r="AJ13" i="12"/>
  <c r="AI13" i="12"/>
  <c r="AH13" i="12"/>
  <c r="AF13" i="12"/>
  <c r="AE13" i="12"/>
  <c r="AD13" i="12"/>
  <c r="AB13" i="12"/>
  <c r="AA13" i="12"/>
  <c r="Z13" i="12"/>
  <c r="X13" i="12"/>
  <c r="W13" i="12"/>
  <c r="V13" i="12"/>
  <c r="R13" i="12"/>
  <c r="Q13" i="12"/>
  <c r="P13" i="12"/>
  <c r="O13" i="12"/>
  <c r="M13" i="12"/>
  <c r="L13" i="12"/>
  <c r="K13" i="12"/>
  <c r="I13" i="12"/>
  <c r="H13" i="12"/>
  <c r="G13" i="12"/>
  <c r="BS12" i="12"/>
  <c r="BP12" i="12"/>
  <c r="BO12" i="12"/>
  <c r="BM12" i="12"/>
  <c r="BL12" i="12"/>
  <c r="BI12" i="12"/>
  <c r="BH12" i="12"/>
  <c r="BE12" i="12"/>
  <c r="BD12" i="12"/>
  <c r="BB12" i="12"/>
  <c r="AZ12" i="12"/>
  <c r="AT12" i="12"/>
  <c r="AS12" i="12"/>
  <c r="AR12" i="12"/>
  <c r="AP12" i="12"/>
  <c r="AO12" i="12"/>
  <c r="AN12" i="12"/>
  <c r="AL12" i="12"/>
  <c r="AJ12" i="12"/>
  <c r="AI12" i="12"/>
  <c r="AG12" i="12"/>
  <c r="AE12" i="12"/>
  <c r="AD12" i="12"/>
  <c r="AC12" i="12"/>
  <c r="AA12" i="12"/>
  <c r="Z12" i="12"/>
  <c r="Y12" i="12"/>
  <c r="W12" i="12"/>
  <c r="V12" i="12"/>
  <c r="Q12" i="12"/>
  <c r="P12" i="12"/>
  <c r="O12" i="12"/>
  <c r="M12" i="12"/>
  <c r="L12" i="12"/>
  <c r="K12" i="12"/>
  <c r="I12" i="12"/>
  <c r="H12" i="12"/>
  <c r="G12" i="12"/>
  <c r="BT11" i="12"/>
  <c r="BQ11" i="12"/>
  <c r="BP11" i="12"/>
  <c r="BO11" i="12"/>
  <c r="BL11" i="12"/>
  <c r="BK11" i="12"/>
  <c r="BH11" i="12"/>
  <c r="BG11" i="12"/>
  <c r="BE11" i="12"/>
  <c r="BD11" i="12"/>
  <c r="BB11" i="12"/>
  <c r="AZ11" i="12"/>
  <c r="AU11" i="12"/>
  <c r="AS11" i="12"/>
  <c r="AR11" i="12"/>
  <c r="AQ11" i="12"/>
  <c r="AO11" i="12"/>
  <c r="AN11" i="12"/>
  <c r="AM11" i="12"/>
  <c r="AL11" i="12"/>
  <c r="AK11" i="12"/>
  <c r="AJ11" i="12"/>
  <c r="AI11" i="12"/>
  <c r="AH11" i="12"/>
  <c r="AG11" i="12"/>
  <c r="AF11" i="12"/>
  <c r="AD11" i="12"/>
  <c r="AC11" i="12"/>
  <c r="AB11" i="12"/>
  <c r="Z11" i="12"/>
  <c r="Y11" i="12"/>
  <c r="X11" i="12"/>
  <c r="V11" i="12"/>
  <c r="R11" i="12"/>
  <c r="Q11" i="12"/>
  <c r="P11" i="12"/>
  <c r="O11" i="12"/>
  <c r="M11" i="12"/>
  <c r="L11" i="12"/>
  <c r="K11" i="12"/>
  <c r="I11" i="12"/>
  <c r="H11" i="12"/>
  <c r="G11" i="12"/>
  <c r="BT10" i="12"/>
  <c r="BR10" i="12"/>
  <c r="BQ10" i="12"/>
  <c r="BO10" i="12"/>
  <c r="BK10" i="12"/>
  <c r="BJ10" i="12"/>
  <c r="BG10" i="12"/>
  <c r="BF10" i="12"/>
  <c r="BE10" i="12"/>
  <c r="BD10" i="12"/>
  <c r="BB10" i="12"/>
  <c r="AZ10" i="12"/>
  <c r="AU10" i="12"/>
  <c r="AT10" i="12"/>
  <c r="AR10" i="12"/>
  <c r="AQ10" i="12"/>
  <c r="AP10" i="12"/>
  <c r="AN10" i="12"/>
  <c r="AM10" i="12"/>
  <c r="AL10" i="12"/>
  <c r="AJ10" i="12"/>
  <c r="AI10" i="12"/>
  <c r="AG10" i="12"/>
  <c r="AF10" i="12"/>
  <c r="AE10" i="12"/>
  <c r="AC10" i="12"/>
  <c r="AB10" i="12"/>
  <c r="AA10" i="12"/>
  <c r="Y10" i="12"/>
  <c r="X10" i="12"/>
  <c r="W10" i="12"/>
  <c r="R10" i="12"/>
  <c r="Q10" i="12"/>
  <c r="P10" i="12"/>
  <c r="O10" i="12"/>
  <c r="M10" i="12"/>
  <c r="L10" i="12"/>
  <c r="K10" i="12"/>
  <c r="I10" i="12"/>
  <c r="H10" i="12"/>
  <c r="G10" i="12"/>
  <c r="BS9" i="12"/>
  <c r="BR9" i="12"/>
  <c r="BM9" i="12"/>
  <c r="BL9" i="12"/>
  <c r="BJ9" i="12"/>
  <c r="BI9" i="12"/>
  <c r="BH9" i="12"/>
  <c r="BF9" i="12"/>
  <c r="BE9" i="12"/>
  <c r="BD9" i="12"/>
  <c r="BB9" i="12"/>
  <c r="AZ9" i="12"/>
  <c r="AU9" i="12"/>
  <c r="AT9" i="12"/>
  <c r="AS9" i="12"/>
  <c r="AQ9" i="12"/>
  <c r="AP9" i="12"/>
  <c r="AO9" i="12"/>
  <c r="AM9" i="12"/>
  <c r="AL9" i="12"/>
  <c r="AK9" i="12"/>
  <c r="AJ9" i="12"/>
  <c r="AI9" i="12"/>
  <c r="AH9" i="12"/>
  <c r="AF9" i="12"/>
  <c r="AE9" i="12"/>
  <c r="AD9" i="12"/>
  <c r="AB9" i="12"/>
  <c r="AA9" i="12"/>
  <c r="Z9" i="12"/>
  <c r="X9" i="12"/>
  <c r="W9" i="12"/>
  <c r="V9" i="12"/>
  <c r="R9" i="12"/>
  <c r="Q9" i="12"/>
  <c r="P9" i="12"/>
  <c r="O9" i="12"/>
  <c r="M9" i="12"/>
  <c r="L9" i="12"/>
  <c r="K9" i="12"/>
  <c r="I9" i="12"/>
  <c r="H9" i="12"/>
  <c r="G9" i="12"/>
  <c r="BS8" i="12"/>
  <c r="BP8" i="12"/>
  <c r="BM8" i="12"/>
  <c r="BL8" i="12"/>
  <c r="BI8" i="12"/>
  <c r="BH8" i="12"/>
  <c r="BE8" i="12"/>
  <c r="BD8" i="12"/>
  <c r="BB8" i="12"/>
  <c r="AZ8" i="12"/>
  <c r="AT8" i="12"/>
  <c r="AS8" i="12"/>
  <c r="AR8" i="12"/>
  <c r="AP8" i="12"/>
  <c r="AO8" i="12"/>
  <c r="AN8" i="12"/>
  <c r="AL8" i="12"/>
  <c r="AJ8" i="12"/>
  <c r="AI8" i="12"/>
  <c r="AG8" i="12"/>
  <c r="AE8" i="12"/>
  <c r="AD8" i="12"/>
  <c r="AC8" i="12"/>
  <c r="AA8" i="12"/>
  <c r="Z8" i="12"/>
  <c r="Y8" i="12"/>
  <c r="W8" i="12"/>
  <c r="V8" i="12"/>
  <c r="Q8" i="12"/>
  <c r="P8" i="12"/>
  <c r="O8" i="12"/>
  <c r="M8" i="12"/>
  <c r="L8" i="12"/>
  <c r="K8" i="12"/>
  <c r="I8" i="12"/>
  <c r="H8" i="12"/>
  <c r="G8" i="12"/>
  <c r="BT7" i="12"/>
  <c r="BQ7" i="12"/>
  <c r="BP7" i="12"/>
  <c r="BO7" i="12"/>
  <c r="BL7" i="12"/>
  <c r="BK7" i="12"/>
  <c r="BH7" i="12"/>
  <c r="BG7" i="12"/>
  <c r="BE7" i="12"/>
  <c r="BD7" i="12"/>
  <c r="BB7" i="12"/>
  <c r="AZ7" i="12"/>
  <c r="AU7" i="12"/>
  <c r="AS7" i="12"/>
  <c r="AR7" i="12"/>
  <c r="AQ7" i="12"/>
  <c r="AO7" i="12"/>
  <c r="AN7" i="12"/>
  <c r="AM7" i="12"/>
  <c r="AL7" i="12"/>
  <c r="AK7" i="12"/>
  <c r="AJ7" i="12"/>
  <c r="AI7" i="12"/>
  <c r="AH7" i="12"/>
  <c r="AG7" i="12"/>
  <c r="AF7" i="12"/>
  <c r="AD7" i="12"/>
  <c r="AC7" i="12"/>
  <c r="AB7" i="12"/>
  <c r="Z7" i="12"/>
  <c r="Y7" i="12"/>
  <c r="X7" i="12"/>
  <c r="V7" i="12"/>
  <c r="R7" i="12"/>
  <c r="Q7" i="12"/>
  <c r="P7" i="12"/>
  <c r="O7" i="12"/>
  <c r="M7" i="12"/>
  <c r="L7" i="12"/>
  <c r="K7" i="12"/>
  <c r="I7" i="12"/>
  <c r="H7" i="12"/>
  <c r="G7" i="12"/>
  <c r="BT6" i="12"/>
  <c r="BR6" i="12"/>
  <c r="BQ6" i="12"/>
  <c r="BO6" i="12"/>
  <c r="BK6" i="12"/>
  <c r="BJ6" i="12"/>
  <c r="BG6" i="12"/>
  <c r="BF6" i="12"/>
  <c r="BE6" i="12"/>
  <c r="BD6" i="12"/>
  <c r="BB6" i="12"/>
  <c r="AZ6" i="12"/>
  <c r="AU6" i="12"/>
  <c r="AT6" i="12"/>
  <c r="AR6" i="12"/>
  <c r="AQ6" i="12"/>
  <c r="AP6" i="12"/>
  <c r="AN6" i="12"/>
  <c r="AM6" i="12"/>
  <c r="AL6" i="12"/>
  <c r="AJ6" i="12"/>
  <c r="AI6" i="12"/>
  <c r="AG6" i="12"/>
  <c r="AF6" i="12"/>
  <c r="AE6" i="12"/>
  <c r="AC6" i="12"/>
  <c r="AB6" i="12"/>
  <c r="AA6" i="12"/>
  <c r="Y6" i="12"/>
  <c r="X6" i="12"/>
  <c r="W6" i="12"/>
  <c r="R6" i="12"/>
  <c r="Q6" i="12"/>
  <c r="P6" i="12"/>
  <c r="O6" i="12"/>
  <c r="M6" i="12"/>
  <c r="L6" i="12"/>
  <c r="K6" i="12"/>
  <c r="I6" i="12"/>
  <c r="H6" i="12"/>
  <c r="G6" i="12"/>
  <c r="BS5" i="12"/>
  <c r="BR5" i="12"/>
  <c r="BM5" i="12"/>
  <c r="BL5" i="12"/>
  <c r="BJ5" i="12"/>
  <c r="BI5" i="12"/>
  <c r="BF5" i="12"/>
  <c r="BE5" i="12"/>
  <c r="BD5" i="12"/>
  <c r="BB5" i="12"/>
  <c r="AZ5" i="12"/>
  <c r="AU5" i="12"/>
  <c r="AT5" i="12"/>
  <c r="AS5" i="12"/>
  <c r="AQ5" i="12"/>
  <c r="AP5" i="12"/>
  <c r="AO5" i="12"/>
  <c r="AM5" i="12"/>
  <c r="AL5" i="12"/>
  <c r="AK5" i="12"/>
  <c r="AJ5" i="12"/>
  <c r="AI5" i="12"/>
  <c r="AH5" i="12"/>
  <c r="AF5" i="12"/>
  <c r="AE5" i="12"/>
  <c r="AD5" i="12"/>
  <c r="AB5" i="12"/>
  <c r="AA5" i="12"/>
  <c r="Z5" i="12"/>
  <c r="X5" i="12"/>
  <c r="W5" i="12"/>
  <c r="V5" i="12"/>
  <c r="R5" i="12"/>
  <c r="Q5" i="12"/>
  <c r="P5" i="12"/>
  <c r="O5" i="12"/>
  <c r="M5" i="12"/>
  <c r="L5" i="12"/>
  <c r="K5" i="12"/>
  <c r="I5" i="12"/>
  <c r="H5" i="12"/>
  <c r="G5" i="12"/>
  <c r="CP64" i="3"/>
  <c r="CO64" i="3"/>
  <c r="CN64" i="3"/>
  <c r="CM64" i="3"/>
  <c r="CP63" i="3"/>
  <c r="CO63" i="3"/>
  <c r="CN63" i="3"/>
  <c r="CM63" i="3"/>
  <c r="CP62" i="3"/>
  <c r="CO62" i="3"/>
  <c r="CN62" i="3"/>
  <c r="CM62" i="3"/>
  <c r="CP61" i="3"/>
  <c r="CO61" i="3"/>
  <c r="CN61" i="3"/>
  <c r="CM61" i="3"/>
  <c r="CP60" i="3"/>
  <c r="CO60" i="3"/>
  <c r="CN60" i="3"/>
  <c r="CM60" i="3"/>
  <c r="CP59" i="3"/>
  <c r="CO59" i="3"/>
  <c r="CN59" i="3"/>
  <c r="CM59" i="3"/>
  <c r="CP58" i="3"/>
  <c r="CO58" i="3"/>
  <c r="CN58" i="3"/>
  <c r="CM58" i="3"/>
  <c r="CP57" i="3"/>
  <c r="CO57" i="3"/>
  <c r="CN57" i="3"/>
  <c r="CM57" i="3"/>
  <c r="CP56" i="3"/>
  <c r="CO56" i="3"/>
  <c r="CN56" i="3"/>
  <c r="CM56" i="3"/>
  <c r="CP55" i="3"/>
  <c r="CO55" i="3"/>
  <c r="CN55" i="3"/>
  <c r="CM55" i="3"/>
  <c r="CP54" i="3"/>
  <c r="CO54" i="3"/>
  <c r="CN54" i="3"/>
  <c r="CM54" i="3"/>
  <c r="CP53" i="3"/>
  <c r="CO53" i="3"/>
  <c r="CN53" i="3"/>
  <c r="CM53" i="3"/>
  <c r="CP52" i="3"/>
  <c r="CO52" i="3"/>
  <c r="CN52" i="3"/>
  <c r="CM52" i="3"/>
  <c r="CP51" i="3"/>
  <c r="CO51" i="3"/>
  <c r="CN51" i="3"/>
  <c r="CM51" i="3"/>
  <c r="CP50" i="3"/>
  <c r="CO50" i="3"/>
  <c r="CN50" i="3"/>
  <c r="CM50" i="3"/>
  <c r="CP49" i="3"/>
  <c r="CO49" i="3"/>
  <c r="CN49" i="3"/>
  <c r="CM49" i="3"/>
  <c r="CP48" i="3"/>
  <c r="CO48" i="3"/>
  <c r="CN48" i="3"/>
  <c r="CM48" i="3"/>
  <c r="CP47" i="3"/>
  <c r="CO47" i="3"/>
  <c r="CN47" i="3"/>
  <c r="CM47" i="3"/>
  <c r="CP46" i="3"/>
  <c r="CO46" i="3"/>
  <c r="CN46" i="3"/>
  <c r="CM46" i="3"/>
  <c r="CP45" i="3"/>
  <c r="CO45" i="3"/>
  <c r="CN45" i="3"/>
  <c r="CM45" i="3"/>
  <c r="CP44" i="3"/>
  <c r="CO44" i="3"/>
  <c r="CN44" i="3"/>
  <c r="CM44" i="3"/>
  <c r="CP43" i="3"/>
  <c r="CO43" i="3"/>
  <c r="CN43" i="3"/>
  <c r="CM43" i="3"/>
  <c r="CP42" i="3"/>
  <c r="CO42" i="3"/>
  <c r="CN42" i="3"/>
  <c r="CM42" i="3"/>
  <c r="CP41" i="3"/>
  <c r="CO41" i="3"/>
  <c r="CN41" i="3"/>
  <c r="CM41" i="3"/>
  <c r="CP40" i="3"/>
  <c r="CO40" i="3"/>
  <c r="CN40" i="3"/>
  <c r="CM40" i="3"/>
  <c r="CP39" i="3"/>
  <c r="CO39" i="3"/>
  <c r="CN39" i="3"/>
  <c r="CM39" i="3"/>
  <c r="CP38" i="3"/>
  <c r="CO38" i="3"/>
  <c r="CN38" i="3"/>
  <c r="CM38" i="3"/>
  <c r="CP37" i="3"/>
  <c r="CO37" i="3"/>
  <c r="CN37" i="3"/>
  <c r="CM37" i="3"/>
  <c r="CP36" i="3"/>
  <c r="CO36" i="3"/>
  <c r="CN36" i="3"/>
  <c r="CM36" i="3"/>
  <c r="CP35" i="3"/>
  <c r="CO35" i="3"/>
  <c r="CN35" i="3"/>
  <c r="CM35" i="3"/>
  <c r="CP34" i="3"/>
  <c r="CO34" i="3"/>
  <c r="CN34" i="3"/>
  <c r="CM34" i="3"/>
  <c r="CP33" i="3"/>
  <c r="CO33" i="3"/>
  <c r="CN33" i="3"/>
  <c r="CM33" i="3"/>
  <c r="CP32" i="3"/>
  <c r="CO32" i="3"/>
  <c r="CN32" i="3"/>
  <c r="CM32" i="3"/>
  <c r="CP31" i="3"/>
  <c r="CO31" i="3"/>
  <c r="CN31" i="3"/>
  <c r="CM31" i="3"/>
  <c r="CP30" i="3"/>
  <c r="CO30" i="3"/>
  <c r="CN30" i="3"/>
  <c r="CM30" i="3"/>
  <c r="CP29" i="3"/>
  <c r="CO29" i="3"/>
  <c r="CN29" i="3"/>
  <c r="CM29" i="3"/>
  <c r="CP28" i="3"/>
  <c r="CO28" i="3"/>
  <c r="CN28" i="3"/>
  <c r="CM28" i="3"/>
  <c r="CP27" i="3"/>
  <c r="CO27" i="3"/>
  <c r="CN27" i="3"/>
  <c r="CM27" i="3"/>
  <c r="CP26" i="3"/>
  <c r="CO26" i="3"/>
  <c r="CN26" i="3"/>
  <c r="CM26" i="3"/>
  <c r="CP25" i="3"/>
  <c r="CO25" i="3"/>
  <c r="CN25" i="3"/>
  <c r="CM25" i="3"/>
  <c r="CP24" i="3"/>
  <c r="CO24" i="3"/>
  <c r="CN24" i="3"/>
  <c r="CM24" i="3"/>
  <c r="CP23" i="3"/>
  <c r="CO23" i="3"/>
  <c r="CN23" i="3"/>
  <c r="CM23" i="3"/>
  <c r="CP22" i="3"/>
  <c r="CO22" i="3"/>
  <c r="CN22" i="3"/>
  <c r="CM22" i="3"/>
  <c r="CP21" i="3"/>
  <c r="CO21" i="3"/>
  <c r="CN21" i="3"/>
  <c r="CM21" i="3"/>
  <c r="CP20" i="3"/>
  <c r="CO20" i="3"/>
  <c r="CN20" i="3"/>
  <c r="CM20" i="3"/>
  <c r="CP19" i="3"/>
  <c r="CO19" i="3"/>
  <c r="CN19" i="3"/>
  <c r="CM19" i="3"/>
  <c r="CP18" i="3"/>
  <c r="CO18" i="3"/>
  <c r="CN18" i="3"/>
  <c r="CM18" i="3"/>
  <c r="CP17" i="3"/>
  <c r="CO17" i="3"/>
  <c r="CN17" i="3"/>
  <c r="CM17" i="3"/>
  <c r="CP16" i="3"/>
  <c r="CO16" i="3"/>
  <c r="CN16" i="3"/>
  <c r="CM16" i="3"/>
  <c r="CP15" i="3"/>
  <c r="CO15" i="3"/>
  <c r="CN15" i="3"/>
  <c r="CM15" i="3"/>
  <c r="CP14" i="3"/>
  <c r="CO14" i="3"/>
  <c r="CN14" i="3"/>
  <c r="CM14" i="3"/>
  <c r="CP13" i="3"/>
  <c r="CO13" i="3"/>
  <c r="CN13" i="3"/>
  <c r="CM13" i="3"/>
  <c r="CP12" i="3"/>
  <c r="CO12" i="3"/>
  <c r="CN12" i="3"/>
  <c r="CM12" i="3"/>
  <c r="CP11" i="3"/>
  <c r="CO11" i="3"/>
  <c r="CN11" i="3"/>
  <c r="CM11" i="3"/>
  <c r="CP10" i="3"/>
  <c r="CO10" i="3"/>
  <c r="CN10" i="3"/>
  <c r="CM10" i="3"/>
  <c r="CP9" i="3"/>
  <c r="CO9" i="3"/>
  <c r="CN9" i="3"/>
  <c r="CM9" i="3"/>
  <c r="CP8" i="3"/>
  <c r="CO8" i="3"/>
  <c r="CN8" i="3"/>
  <c r="CM8" i="3"/>
  <c r="CP7" i="3"/>
  <c r="CO7" i="3"/>
  <c r="CN7" i="3"/>
  <c r="CM7" i="3"/>
  <c r="CP6" i="3"/>
  <c r="CO6" i="3"/>
  <c r="CN6" i="3"/>
  <c r="CM6" i="3"/>
  <c r="CF64" i="3"/>
  <c r="CF63" i="3"/>
  <c r="CF62" i="3"/>
  <c r="CF61" i="3"/>
  <c r="CF60" i="3"/>
  <c r="CF59" i="3"/>
  <c r="CF58" i="3"/>
  <c r="CF57" i="3"/>
  <c r="CF56" i="3"/>
  <c r="CF55" i="3"/>
  <c r="CF54" i="3"/>
  <c r="CF53" i="3"/>
  <c r="CF52" i="3"/>
  <c r="CF51" i="3"/>
  <c r="CF50" i="3"/>
  <c r="CF49" i="3"/>
  <c r="CF48" i="3"/>
  <c r="CF47" i="3"/>
  <c r="CF46" i="3"/>
  <c r="CF45" i="3"/>
  <c r="CF44" i="3"/>
  <c r="CF43" i="3"/>
  <c r="CF42" i="3"/>
  <c r="CF41" i="3"/>
  <c r="CF40" i="3"/>
  <c r="CF39" i="3"/>
  <c r="CF38" i="3"/>
  <c r="CF37" i="3"/>
  <c r="CF36" i="3"/>
  <c r="CF35" i="3"/>
  <c r="CF34" i="3"/>
  <c r="CF33" i="3"/>
  <c r="CF32" i="3"/>
  <c r="CF31" i="3"/>
  <c r="CF30" i="3"/>
  <c r="CF29" i="3"/>
  <c r="CF28" i="3"/>
  <c r="CF27" i="3"/>
  <c r="CF26" i="3"/>
  <c r="CF25" i="3"/>
  <c r="CF24" i="3"/>
  <c r="CF23" i="3"/>
  <c r="CF22" i="3"/>
  <c r="CF21" i="3"/>
  <c r="CF20" i="3"/>
  <c r="CF19" i="3"/>
  <c r="CF18" i="3"/>
  <c r="CF17" i="3"/>
  <c r="CF16" i="3"/>
  <c r="CF15" i="3"/>
  <c r="CF14" i="3"/>
  <c r="CG14" i="3" s="1"/>
  <c r="CH14" i="3" s="1"/>
  <c r="CF13" i="3"/>
  <c r="CF12" i="3"/>
  <c r="CF11" i="3"/>
  <c r="CF10" i="3"/>
  <c r="CF9" i="3"/>
  <c r="CF8" i="3"/>
  <c r="CF7" i="3"/>
  <c r="CF6" i="3"/>
  <c r="Q63" i="13"/>
  <c r="Q62" i="13"/>
  <c r="Q61" i="13"/>
  <c r="Q60" i="13"/>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Q9" i="13"/>
  <c r="Q8" i="13"/>
  <c r="Q7" i="13"/>
  <c r="Q6" i="13"/>
  <c r="Q5" i="13"/>
  <c r="H77" i="3"/>
  <c r="G77" i="3"/>
  <c r="F77" i="3"/>
  <c r="DA63" i="13"/>
  <c r="CS63" i="13"/>
  <c r="CE63" i="13"/>
  <c r="BB63" i="13"/>
  <c r="AS63" i="13"/>
  <c r="AA63" i="13"/>
  <c r="DA62" i="13"/>
  <c r="CS62" i="13"/>
  <c r="CE62" i="13"/>
  <c r="BB62" i="13"/>
  <c r="AS62" i="13"/>
  <c r="AA62" i="13"/>
  <c r="DA61" i="13"/>
  <c r="CS61" i="13"/>
  <c r="CE61" i="13"/>
  <c r="BB61" i="13"/>
  <c r="AS61" i="13"/>
  <c r="AA61" i="13"/>
  <c r="DA60" i="13"/>
  <c r="CS60" i="13"/>
  <c r="CE60" i="13"/>
  <c r="BB60" i="13"/>
  <c r="AS60" i="13"/>
  <c r="AA60" i="13"/>
  <c r="DA59" i="13"/>
  <c r="CS59" i="13"/>
  <c r="CE59" i="13"/>
  <c r="BB59" i="13"/>
  <c r="AS59" i="13"/>
  <c r="AA59" i="13"/>
  <c r="DA58" i="13"/>
  <c r="CS58" i="13"/>
  <c r="CE58" i="13"/>
  <c r="BB58" i="13"/>
  <c r="AS58" i="13"/>
  <c r="AA58" i="13"/>
  <c r="DA57" i="13"/>
  <c r="CS57" i="13"/>
  <c r="CE57" i="13"/>
  <c r="BB57" i="13"/>
  <c r="AS57" i="13"/>
  <c r="AA57" i="13"/>
  <c r="DA56" i="13"/>
  <c r="CS56" i="13"/>
  <c r="CE56" i="13"/>
  <c r="BB56" i="13"/>
  <c r="AA56" i="13"/>
  <c r="DA55" i="13"/>
  <c r="CS55" i="13"/>
  <c r="CE55" i="13"/>
  <c r="BB55" i="13"/>
  <c r="AA55" i="13"/>
  <c r="DA54" i="13"/>
  <c r="CS54" i="13"/>
  <c r="CE54" i="13"/>
  <c r="BB54" i="13"/>
  <c r="AS54" i="13"/>
  <c r="AA54" i="13"/>
  <c r="DA53" i="13"/>
  <c r="CS53" i="13"/>
  <c r="CE53" i="13"/>
  <c r="BB53" i="13"/>
  <c r="AA53" i="13"/>
  <c r="DA52" i="13"/>
  <c r="CS52" i="13"/>
  <c r="CE52" i="13"/>
  <c r="BB52" i="13"/>
  <c r="AS52" i="13"/>
  <c r="AA52" i="13"/>
  <c r="DA51" i="13"/>
  <c r="CS51" i="13"/>
  <c r="CE51" i="13"/>
  <c r="BB51" i="13"/>
  <c r="AS51" i="13"/>
  <c r="AA51" i="13"/>
  <c r="DA50" i="13"/>
  <c r="CS50" i="13"/>
  <c r="CE50" i="13"/>
  <c r="BB50" i="13"/>
  <c r="AS50" i="13"/>
  <c r="AA50" i="13"/>
  <c r="DA49" i="13"/>
  <c r="CS49" i="13"/>
  <c r="CE49" i="13"/>
  <c r="BB49" i="13"/>
  <c r="AS49" i="13"/>
  <c r="AA49" i="13"/>
  <c r="DA48" i="13"/>
  <c r="CS48" i="13"/>
  <c r="CE48" i="13"/>
  <c r="BB48" i="13"/>
  <c r="AS48" i="13"/>
  <c r="AA48" i="13"/>
  <c r="DA47" i="13"/>
  <c r="CS47" i="13"/>
  <c r="CE47" i="13"/>
  <c r="BB47" i="13"/>
  <c r="AS47" i="13"/>
  <c r="AA47" i="13"/>
  <c r="DA46" i="13"/>
  <c r="CS46" i="13"/>
  <c r="CE46" i="13"/>
  <c r="BB46" i="13"/>
  <c r="AS46" i="13"/>
  <c r="AA46" i="13"/>
  <c r="DA45" i="13"/>
  <c r="CS45" i="13"/>
  <c r="CE45" i="13"/>
  <c r="BB45" i="13"/>
  <c r="AS45" i="13"/>
  <c r="AA45" i="13"/>
  <c r="DA44" i="13"/>
  <c r="CS44" i="13"/>
  <c r="CE44" i="13"/>
  <c r="BB44" i="13"/>
  <c r="AS44" i="13"/>
  <c r="AA44" i="13"/>
  <c r="DA43" i="13"/>
  <c r="CS43" i="13"/>
  <c r="CE43" i="13"/>
  <c r="BB43" i="13"/>
  <c r="AS43" i="13"/>
  <c r="AA43" i="13"/>
  <c r="DA42" i="13"/>
  <c r="CS42" i="13"/>
  <c r="CE42" i="13"/>
  <c r="BB42" i="13"/>
  <c r="AS42" i="13"/>
  <c r="AA42" i="13"/>
  <c r="P42" i="13"/>
  <c r="R42" i="13" s="1"/>
  <c r="DA41" i="13"/>
  <c r="CS41" i="13"/>
  <c r="CE41" i="13"/>
  <c r="CD41" i="13"/>
  <c r="CF41" i="13" s="1"/>
  <c r="BB41" i="13"/>
  <c r="AS41" i="13"/>
  <c r="AA41" i="13"/>
  <c r="DA40" i="13"/>
  <c r="CS40" i="13"/>
  <c r="CE40" i="13"/>
  <c r="BB40" i="13"/>
  <c r="AS40" i="13"/>
  <c r="AA40" i="13"/>
  <c r="DA39" i="13"/>
  <c r="CS39" i="13"/>
  <c r="CE39" i="13"/>
  <c r="BB39" i="13"/>
  <c r="AS39" i="13"/>
  <c r="AA39" i="13"/>
  <c r="DA38" i="13"/>
  <c r="CS38" i="13"/>
  <c r="CE38" i="13"/>
  <c r="BB38" i="13"/>
  <c r="AS38" i="13"/>
  <c r="AA38" i="13"/>
  <c r="DA37" i="13"/>
  <c r="CS37" i="13"/>
  <c r="CE37" i="13"/>
  <c r="BB37" i="13"/>
  <c r="AS37" i="13"/>
  <c r="AA37" i="13"/>
  <c r="DA36" i="13"/>
  <c r="CS36" i="13"/>
  <c r="CE36" i="13"/>
  <c r="BB36" i="13"/>
  <c r="AS36" i="13"/>
  <c r="AA36" i="13"/>
  <c r="DA35" i="13"/>
  <c r="CS35" i="13"/>
  <c r="CE35" i="13"/>
  <c r="BB35" i="13"/>
  <c r="AS35" i="13"/>
  <c r="AA35" i="13"/>
  <c r="DA34" i="13"/>
  <c r="CS34" i="13"/>
  <c r="CE34" i="13"/>
  <c r="BB34" i="13"/>
  <c r="AS34" i="13"/>
  <c r="AA34" i="13"/>
  <c r="DA33" i="13"/>
  <c r="CS33" i="13"/>
  <c r="CE33" i="13"/>
  <c r="BB33" i="13"/>
  <c r="AS33" i="13"/>
  <c r="AA33" i="13"/>
  <c r="DA32" i="13"/>
  <c r="CS32" i="13"/>
  <c r="CE32" i="13"/>
  <c r="BB32" i="13"/>
  <c r="AA32" i="13"/>
  <c r="DA31" i="13"/>
  <c r="CS31" i="13"/>
  <c r="CE31" i="13"/>
  <c r="BB31" i="13"/>
  <c r="AS31" i="13"/>
  <c r="AA31" i="13"/>
  <c r="DA30" i="13"/>
  <c r="CS30" i="13"/>
  <c r="CE30" i="13"/>
  <c r="BB30" i="13"/>
  <c r="AA30" i="13"/>
  <c r="DA29" i="13"/>
  <c r="CS29" i="13"/>
  <c r="CE29" i="13"/>
  <c r="CD29" i="13"/>
  <c r="BB29" i="13"/>
  <c r="AS29" i="13"/>
  <c r="AA29" i="13"/>
  <c r="DA28" i="13"/>
  <c r="CS28" i="13"/>
  <c r="CE28" i="13"/>
  <c r="BB28" i="13"/>
  <c r="AS28" i="13"/>
  <c r="AA28" i="13"/>
  <c r="DA27" i="13"/>
  <c r="CS27" i="13"/>
  <c r="CE27" i="13"/>
  <c r="BB27" i="13"/>
  <c r="AS27" i="13"/>
  <c r="AR27" i="13"/>
  <c r="AT27" i="13" s="1"/>
  <c r="AA27" i="13"/>
  <c r="DA26" i="13"/>
  <c r="CS26" i="13"/>
  <c r="CE26" i="13"/>
  <c r="BB26" i="13"/>
  <c r="AS26" i="13"/>
  <c r="AA26" i="13"/>
  <c r="P26" i="13"/>
  <c r="R26" i="13" s="1"/>
  <c r="DA25" i="13"/>
  <c r="CS25" i="13"/>
  <c r="CE25" i="13"/>
  <c r="CD25" i="13"/>
  <c r="CF25" i="13" s="1"/>
  <c r="BB25" i="13"/>
  <c r="AS25" i="13"/>
  <c r="AA25" i="13"/>
  <c r="DA24" i="13"/>
  <c r="CS24" i="13"/>
  <c r="CE24" i="13"/>
  <c r="BB24" i="13"/>
  <c r="AS24" i="13"/>
  <c r="AA24" i="13"/>
  <c r="DA23" i="13"/>
  <c r="CS23" i="13"/>
  <c r="CE23" i="13"/>
  <c r="BB23" i="13"/>
  <c r="AS23" i="13"/>
  <c r="AA23" i="13"/>
  <c r="DA22" i="13"/>
  <c r="CS22" i="13"/>
  <c r="CE22" i="13"/>
  <c r="BB22" i="13"/>
  <c r="AS22" i="13"/>
  <c r="AA22" i="13"/>
  <c r="DA21" i="13"/>
  <c r="CS21" i="13"/>
  <c r="CE21" i="13"/>
  <c r="BB21" i="13"/>
  <c r="AS21" i="13"/>
  <c r="AA21" i="13"/>
  <c r="P21" i="13"/>
  <c r="R21" i="13" s="1"/>
  <c r="DA20" i="13"/>
  <c r="CS20" i="13"/>
  <c r="CE20" i="13"/>
  <c r="BB20" i="13"/>
  <c r="AS20" i="13"/>
  <c r="AA20" i="13"/>
  <c r="DA19" i="13"/>
  <c r="CS19" i="13"/>
  <c r="CE19" i="13"/>
  <c r="BB19" i="13"/>
  <c r="AA19" i="13"/>
  <c r="DA18" i="13"/>
  <c r="CS18" i="13"/>
  <c r="CE18" i="13"/>
  <c r="BB18" i="13"/>
  <c r="AS18" i="13"/>
  <c r="AA18" i="13"/>
  <c r="DA17" i="13"/>
  <c r="CS17" i="13"/>
  <c r="CE17" i="13"/>
  <c r="BB17" i="13"/>
  <c r="AS17" i="13"/>
  <c r="AA17" i="13"/>
  <c r="DA16" i="13"/>
  <c r="CS16" i="13"/>
  <c r="CE16" i="13"/>
  <c r="BB16" i="13"/>
  <c r="AS16" i="13"/>
  <c r="AA16" i="13"/>
  <c r="DA15" i="13"/>
  <c r="CS15" i="13"/>
  <c r="CE15" i="13"/>
  <c r="BB15" i="13"/>
  <c r="AS15" i="13"/>
  <c r="AA15" i="13"/>
  <c r="DA14" i="13"/>
  <c r="CS14" i="13"/>
  <c r="CE14" i="13"/>
  <c r="BB14" i="13"/>
  <c r="AS14" i="13"/>
  <c r="AA14" i="13"/>
  <c r="DA13" i="13"/>
  <c r="CS13" i="13"/>
  <c r="CE13" i="13"/>
  <c r="BB13" i="13"/>
  <c r="AS13" i="13"/>
  <c r="AA13" i="13"/>
  <c r="DA12" i="13"/>
  <c r="CS12" i="13"/>
  <c r="CE12" i="13"/>
  <c r="BB12" i="13"/>
  <c r="AS12" i="13"/>
  <c r="AA12" i="13"/>
  <c r="DA11" i="13"/>
  <c r="CS11" i="13"/>
  <c r="CE11" i="13"/>
  <c r="BB11" i="13"/>
  <c r="AS11" i="13"/>
  <c r="AA11" i="13"/>
  <c r="DA10" i="13"/>
  <c r="CS10" i="13"/>
  <c r="CE10" i="13"/>
  <c r="BB10" i="13"/>
  <c r="AS10" i="13"/>
  <c r="AA10" i="13"/>
  <c r="DA9" i="13"/>
  <c r="CS9" i="13"/>
  <c r="CE9" i="13"/>
  <c r="BB9" i="13"/>
  <c r="BA9" i="13"/>
  <c r="AS9" i="13"/>
  <c r="AA9" i="13"/>
  <c r="DA8" i="13"/>
  <c r="CS8" i="13"/>
  <c r="CE8" i="13"/>
  <c r="BB8" i="13"/>
  <c r="AS8" i="13"/>
  <c r="AA8" i="13"/>
  <c r="DA7" i="13"/>
  <c r="CS7" i="13"/>
  <c r="CE7" i="13"/>
  <c r="BB7" i="13"/>
  <c r="AS7" i="13"/>
  <c r="AA7" i="13"/>
  <c r="P7" i="13"/>
  <c r="R7" i="13" s="1"/>
  <c r="DA6" i="13"/>
  <c r="CS6" i="13"/>
  <c r="CE6" i="13"/>
  <c r="BB6" i="13"/>
  <c r="AS6" i="13"/>
  <c r="AA6" i="13"/>
  <c r="DA5" i="13"/>
  <c r="CS5" i="13"/>
  <c r="CE5" i="13"/>
  <c r="BB5" i="13"/>
  <c r="AS5" i="13"/>
  <c r="AA5" i="13"/>
  <c r="BC9" i="13"/>
  <c r="CH76" i="3"/>
  <c r="N77" i="3"/>
  <c r="CE64" i="3"/>
  <c r="CG64" i="3" s="1"/>
  <c r="CE63" i="3"/>
  <c r="CE62" i="3"/>
  <c r="CG62" i="3" s="1"/>
  <c r="CH62" i="3" s="1"/>
  <c r="CE61" i="3"/>
  <c r="CG61" i="3" s="1"/>
  <c r="CJ61" i="3" s="1"/>
  <c r="CE60" i="3"/>
  <c r="CG60" i="3" s="1"/>
  <c r="CJ60" i="3" s="1"/>
  <c r="CE59" i="3"/>
  <c r="CE58" i="3"/>
  <c r="CG58" i="3" s="1"/>
  <c r="CK58" i="3" s="1"/>
  <c r="CE57" i="3"/>
  <c r="CG57" i="3" s="1"/>
  <c r="CE56" i="3"/>
  <c r="CE55" i="3"/>
  <c r="CE54" i="3"/>
  <c r="CG54" i="3" s="1"/>
  <c r="CH54" i="3" s="1"/>
  <c r="CE53" i="3"/>
  <c r="CE52" i="3"/>
  <c r="CG52" i="3" s="1"/>
  <c r="CJ52" i="3" s="1"/>
  <c r="CE51" i="3"/>
  <c r="CG51" i="3" s="1"/>
  <c r="CK51" i="3" s="1"/>
  <c r="CE50" i="3"/>
  <c r="CG50" i="3" s="1"/>
  <c r="CJ50" i="3" s="1"/>
  <c r="CE49" i="3"/>
  <c r="CE48" i="3"/>
  <c r="CG48" i="3" s="1"/>
  <c r="CI48" i="3" s="1"/>
  <c r="CE47" i="3"/>
  <c r="CG47" i="3" s="1"/>
  <c r="CJ47" i="3" s="1"/>
  <c r="CE46" i="3"/>
  <c r="CG46" i="3" s="1"/>
  <c r="CJ46" i="3" s="1"/>
  <c r="CE45" i="3"/>
  <c r="CE44" i="3"/>
  <c r="CG44" i="3" s="1"/>
  <c r="CH44" i="3" s="1"/>
  <c r="CE43" i="3"/>
  <c r="CE42" i="3"/>
  <c r="CE41" i="3"/>
  <c r="CE40" i="3"/>
  <c r="CG40" i="3" s="1"/>
  <c r="CK40" i="3" s="1"/>
  <c r="CE39" i="3"/>
  <c r="CE38" i="3"/>
  <c r="CG38" i="3" s="1"/>
  <c r="CI38" i="3" s="1"/>
  <c r="CE37" i="3"/>
  <c r="CE36" i="3"/>
  <c r="CG36" i="3" s="1"/>
  <c r="CI36" i="3" s="1"/>
  <c r="CE35" i="3"/>
  <c r="CG35" i="3" s="1"/>
  <c r="CH35" i="3" s="1"/>
  <c r="CE34" i="3"/>
  <c r="CG34" i="3" s="1"/>
  <c r="CE33" i="3"/>
  <c r="CE32" i="3"/>
  <c r="CG32" i="3" s="1"/>
  <c r="CE31" i="3"/>
  <c r="CE30" i="3"/>
  <c r="CE29" i="3"/>
  <c r="CE28" i="3"/>
  <c r="CG28" i="3" s="1"/>
  <c r="CH28" i="3" s="1"/>
  <c r="CE27" i="3"/>
  <c r="CE26" i="3"/>
  <c r="CE25" i="3"/>
  <c r="CG25" i="3" s="1"/>
  <c r="CE24" i="3"/>
  <c r="CG24" i="3" s="1"/>
  <c r="CH24" i="3" s="1"/>
  <c r="CE23" i="3"/>
  <c r="CE22" i="3"/>
  <c r="CE21" i="3"/>
  <c r="CG21" i="3" s="1"/>
  <c r="CE20" i="3"/>
  <c r="CG20" i="3" s="1"/>
  <c r="CH20" i="3" s="1"/>
  <c r="CE19" i="3"/>
  <c r="CG19" i="3" s="1"/>
  <c r="CK19" i="3" s="1"/>
  <c r="CE18" i="3"/>
  <c r="CE17" i="3"/>
  <c r="CE16" i="3"/>
  <c r="CG16" i="3" s="1"/>
  <c r="CJ16" i="3" s="1"/>
  <c r="CE15" i="3"/>
  <c r="CE14" i="3"/>
  <c r="CE13" i="3"/>
  <c r="CG13" i="3" s="1"/>
  <c r="CI13" i="3" s="1"/>
  <c r="CE12" i="3"/>
  <c r="CG12" i="3" s="1"/>
  <c r="CI12" i="3" s="1"/>
  <c r="CE11" i="3"/>
  <c r="CE10" i="3"/>
  <c r="CE9" i="3"/>
  <c r="CE8" i="3"/>
  <c r="CG8" i="3" s="1"/>
  <c r="CK8" i="3" s="1"/>
  <c r="CE7" i="3"/>
  <c r="CE6" i="3"/>
  <c r="D77" i="3"/>
  <c r="V77" i="3"/>
  <c r="BN77" i="3"/>
  <c r="AJ77" i="3"/>
  <c r="AN77" i="3"/>
  <c r="AQ77" i="3"/>
  <c r="AP77" i="3"/>
  <c r="AM77" i="3"/>
  <c r="O77" i="3"/>
  <c r="M77" i="3"/>
  <c r="BR77" i="3"/>
  <c r="BQ77" i="3"/>
  <c r="BW77" i="3"/>
  <c r="T77" i="3"/>
  <c r="R77" i="3"/>
  <c r="E77" i="3"/>
  <c r="I77" i="3"/>
  <c r="J77" i="3"/>
  <c r="K77" i="3"/>
  <c r="L77" i="3"/>
  <c r="P77" i="3"/>
  <c r="S77" i="3"/>
  <c r="U77" i="3"/>
  <c r="X77" i="3"/>
  <c r="Y77" i="3"/>
  <c r="Z77" i="3"/>
  <c r="AA77" i="3"/>
  <c r="AB77" i="3"/>
  <c r="AC77" i="3"/>
  <c r="AD77" i="3"/>
  <c r="AE77" i="3"/>
  <c r="AF77" i="3"/>
  <c r="AG77" i="3"/>
  <c r="AH77" i="3"/>
  <c r="AI77" i="3"/>
  <c r="AK77" i="3"/>
  <c r="AL77" i="3"/>
  <c r="AO77" i="3"/>
  <c r="AR77" i="3"/>
  <c r="AS77" i="3"/>
  <c r="AT77" i="3"/>
  <c r="AU77" i="3"/>
  <c r="AV77" i="3"/>
  <c r="AW77" i="3"/>
  <c r="AX77" i="3"/>
  <c r="AY77" i="3"/>
  <c r="AZ77" i="3"/>
  <c r="BB77" i="3"/>
  <c r="BC77" i="3"/>
  <c r="BD77" i="3"/>
  <c r="BE77" i="3"/>
  <c r="BF77" i="3"/>
  <c r="BH77" i="3"/>
  <c r="BI77" i="3"/>
  <c r="BJ77" i="3"/>
  <c r="BK77" i="3"/>
  <c r="BL77" i="3"/>
  <c r="BM77" i="3"/>
  <c r="BO77" i="3"/>
  <c r="BP77" i="3"/>
  <c r="BS77" i="3"/>
  <c r="BT77" i="3"/>
  <c r="BU77" i="3"/>
  <c r="BV77" i="3"/>
  <c r="BX77" i="3"/>
  <c r="BY77" i="3"/>
  <c r="BZ77" i="3"/>
  <c r="CA77" i="3"/>
  <c r="CC77" i="3"/>
  <c r="CD77" i="3"/>
  <c r="W77" i="3"/>
  <c r="CG17" i="3"/>
  <c r="CI17" i="3" s="1"/>
  <c r="CG33" i="3"/>
  <c r="CK33" i="3" s="1"/>
  <c r="CG29" i="3"/>
  <c r="CH29" i="3" s="1"/>
  <c r="CG9" i="3"/>
  <c r="CI9" i="3" s="1"/>
  <c r="CG41" i="3"/>
  <c r="CG59" i="3"/>
  <c r="CK59" i="3" s="1"/>
  <c r="CG53" i="3"/>
  <c r="CG45" i="3"/>
  <c r="CK45" i="3" s="1"/>
  <c r="CG37" i="3"/>
  <c r="CI37" i="3" s="1"/>
  <c r="CG26" i="3"/>
  <c r="CG56" i="3"/>
  <c r="CI56" i="3" s="1"/>
  <c r="CG49" i="3"/>
  <c r="CI49" i="3" s="1"/>
  <c r="CK64" i="3"/>
  <c r="CI52" i="3"/>
  <c r="CJ48" i="3"/>
  <c r="CK44" i="3"/>
  <c r="CI32" i="3"/>
  <c r="CI28" i="3"/>
  <c r="CJ12" i="3"/>
  <c r="CG63" i="3"/>
  <c r="CJ63" i="3" s="1"/>
  <c r="Q77" i="3"/>
  <c r="CJ53" i="3"/>
  <c r="CH48" i="3"/>
  <c r="CI40" i="3"/>
  <c r="CK52" i="3"/>
  <c r="CH52" i="3"/>
  <c r="CH26" i="3"/>
  <c r="CJ40" i="3"/>
  <c r="CI44" i="3"/>
  <c r="CK20" i="3"/>
  <c r="CH64" i="3"/>
  <c r="CI64" i="3"/>
  <c r="CH12" i="3"/>
  <c r="CJ44" i="3"/>
  <c r="CJ64" i="3"/>
  <c r="CH36" i="3"/>
  <c r="R11" i="13" l="1"/>
  <c r="CF14" i="13"/>
  <c r="CF34" i="13"/>
  <c r="DB8" i="13"/>
  <c r="DB23" i="13"/>
  <c r="DB53" i="13"/>
  <c r="P9" i="13"/>
  <c r="R9" i="13" s="1"/>
  <c r="CD10" i="13"/>
  <c r="CF10" i="13" s="1"/>
  <c r="CD23" i="13"/>
  <c r="CF23" i="13" s="1"/>
  <c r="BS28" i="13"/>
  <c r="AR30" i="13"/>
  <c r="AT30" i="13" s="1"/>
  <c r="BS33" i="13"/>
  <c r="BU33" i="13" s="1"/>
  <c r="BA46" i="13"/>
  <c r="BC46" i="13" s="1"/>
  <c r="AR59" i="13"/>
  <c r="AT59" i="13" s="1"/>
  <c r="AT5" i="13"/>
  <c r="AT8" i="13"/>
  <c r="BC13" i="13"/>
  <c r="BC19" i="13"/>
  <c r="CT16" i="13"/>
  <c r="DB9" i="13"/>
  <c r="AR6" i="13"/>
  <c r="AT6" i="13" s="1"/>
  <c r="BS45" i="13"/>
  <c r="BS47" i="13"/>
  <c r="BU47" i="13" s="1"/>
  <c r="AR54" i="13"/>
  <c r="AT54" i="13" s="1"/>
  <c r="AT12" i="13"/>
  <c r="AT16" i="13"/>
  <c r="BC36" i="13"/>
  <c r="CF7" i="13"/>
  <c r="DB22" i="13"/>
  <c r="AR10" i="13"/>
  <c r="AT10" i="13" s="1"/>
  <c r="BS12" i="13"/>
  <c r="BS16" i="13"/>
  <c r="BU16" i="13" s="1"/>
  <c r="AR23" i="13"/>
  <c r="AT23" i="13" s="1"/>
  <c r="P46" i="13"/>
  <c r="R46" i="13" s="1"/>
  <c r="P15" i="13"/>
  <c r="R15" i="13" s="1"/>
  <c r="CZ19" i="13"/>
  <c r="DB19" i="13" s="1"/>
  <c r="AR31" i="13"/>
  <c r="AT31" i="13" s="1"/>
  <c r="AR47" i="13"/>
  <c r="AT47" i="13" s="1"/>
  <c r="BS56" i="13"/>
  <c r="BU56" i="13" s="1"/>
  <c r="P57" i="13"/>
  <c r="R57" i="13" s="1"/>
  <c r="H4" i="12"/>
  <c r="J4" i="12"/>
  <c r="H68" i="13"/>
  <c r="H69" i="13" s="1"/>
  <c r="H70" i="13" s="1"/>
  <c r="N4" i="12"/>
  <c r="L68" i="13"/>
  <c r="L69" i="13" s="1"/>
  <c r="L70" i="13" s="1"/>
  <c r="T4" i="12"/>
  <c r="W68" i="13"/>
  <c r="W69" i="13" s="1"/>
  <c r="W70" i="13" s="1"/>
  <c r="AR4" i="13"/>
  <c r="AT4" i="13" s="1"/>
  <c r="AC68" i="13"/>
  <c r="AC69" i="13" s="1"/>
  <c r="AC70" i="13" s="1"/>
  <c r="X4" i="12"/>
  <c r="AG68" i="13"/>
  <c r="AG69" i="13" s="1"/>
  <c r="AG70" i="13" s="1"/>
  <c r="AB4" i="12"/>
  <c r="AK68" i="13"/>
  <c r="AK69" i="13" s="1"/>
  <c r="AK70" i="13" s="1"/>
  <c r="AF4" i="12"/>
  <c r="AO68" i="13"/>
  <c r="AO69" i="13" s="1"/>
  <c r="AO70" i="13" s="1"/>
  <c r="AK4" i="12"/>
  <c r="AY68" i="13"/>
  <c r="AY69" i="13" s="1"/>
  <c r="AY70" i="13" s="1"/>
  <c r="AQ4" i="12"/>
  <c r="BH68" i="13"/>
  <c r="BH69" i="13" s="1"/>
  <c r="BH70" i="13" s="1"/>
  <c r="AU4" i="12"/>
  <c r="BL68" i="13"/>
  <c r="BL69" i="13" s="1"/>
  <c r="BL70" i="13" s="1"/>
  <c r="BF4" i="12"/>
  <c r="CG68" i="13"/>
  <c r="CG69" i="13" s="1"/>
  <c r="CG70" i="13" s="1"/>
  <c r="BJ4" i="12"/>
  <c r="CK68" i="13"/>
  <c r="CK69" i="13" s="1"/>
  <c r="CK70" i="13" s="1"/>
  <c r="BN4" i="12"/>
  <c r="CO68" i="13"/>
  <c r="CO69" i="13" s="1"/>
  <c r="CO70" i="13" s="1"/>
  <c r="BQ4" i="12"/>
  <c r="CU68" i="13"/>
  <c r="CU69" i="13" s="1"/>
  <c r="CU70" i="13" s="1"/>
  <c r="BT4" i="12"/>
  <c r="CY68" i="13"/>
  <c r="CY69" i="13" s="1"/>
  <c r="CY70" i="13" s="1"/>
  <c r="CG7" i="3"/>
  <c r="CJ7" i="3" s="1"/>
  <c r="CG11" i="3"/>
  <c r="CG15" i="3"/>
  <c r="CG23" i="3"/>
  <c r="CJ23" i="3" s="1"/>
  <c r="CG27" i="3"/>
  <c r="CI27" i="3" s="1"/>
  <c r="CG31" i="3"/>
  <c r="CH31" i="3" s="1"/>
  <c r="CG39" i="3"/>
  <c r="CG43" i="3"/>
  <c r="CJ43" i="3" s="1"/>
  <c r="CG55" i="3"/>
  <c r="F8" i="12"/>
  <c r="F11" i="12"/>
  <c r="F32" i="12"/>
  <c r="K4" i="12"/>
  <c r="I68" i="13"/>
  <c r="I69" i="13" s="1"/>
  <c r="I70" i="13" s="1"/>
  <c r="T68" i="13"/>
  <c r="T69" i="13" s="1"/>
  <c r="T70" i="13" s="1"/>
  <c r="X68" i="13"/>
  <c r="X69" i="13" s="1"/>
  <c r="X70" i="13" s="1"/>
  <c r="AD68" i="13"/>
  <c r="AD69" i="13" s="1"/>
  <c r="AD70" i="13" s="1"/>
  <c r="AH68" i="13"/>
  <c r="AH69" i="13" s="1"/>
  <c r="AH70" i="13" s="1"/>
  <c r="AL68" i="13"/>
  <c r="AL69" i="13" s="1"/>
  <c r="AL70" i="13" s="1"/>
  <c r="AP68" i="13"/>
  <c r="AP69" i="13" s="1"/>
  <c r="AP70" i="13" s="1"/>
  <c r="BE68" i="13"/>
  <c r="BE69" i="13" s="1"/>
  <c r="BE70" i="13" s="1"/>
  <c r="BI68" i="13"/>
  <c r="BI69" i="13" s="1"/>
  <c r="BI70" i="13" s="1"/>
  <c r="BM68" i="13"/>
  <c r="BM69" i="13" s="1"/>
  <c r="BM70" i="13" s="1"/>
  <c r="BQ68" i="13"/>
  <c r="BQ69" i="13" s="1"/>
  <c r="BQ70" i="13" s="1"/>
  <c r="BW68" i="13"/>
  <c r="BW69" i="13" s="1"/>
  <c r="BW70" i="13" s="1"/>
  <c r="CH68" i="13"/>
  <c r="CH69" i="13" s="1"/>
  <c r="CH70" i="13" s="1"/>
  <c r="CL68" i="13"/>
  <c r="CL69" i="13" s="1"/>
  <c r="CL70" i="13" s="1"/>
  <c r="CP68" i="13"/>
  <c r="CP69" i="13" s="1"/>
  <c r="CP70" i="13" s="1"/>
  <c r="CV68" i="13"/>
  <c r="CV69" i="13" s="1"/>
  <c r="CV70" i="13" s="1"/>
  <c r="CJ56" i="3"/>
  <c r="U68" i="13"/>
  <c r="U69" i="13" s="1"/>
  <c r="U70" i="13" s="1"/>
  <c r="Y68" i="13"/>
  <c r="Y69" i="13" s="1"/>
  <c r="Y70" i="13" s="1"/>
  <c r="AE68" i="13"/>
  <c r="AE69" i="13" s="1"/>
  <c r="AE70" i="13" s="1"/>
  <c r="AI68" i="13"/>
  <c r="AI69" i="13" s="1"/>
  <c r="AI70" i="13" s="1"/>
  <c r="AM68" i="13"/>
  <c r="AM69" i="13" s="1"/>
  <c r="AM70" i="13" s="1"/>
  <c r="AQ68" i="13"/>
  <c r="AQ69" i="13" s="1"/>
  <c r="AQ70" i="13" s="1"/>
  <c r="AW68" i="13"/>
  <c r="AW69" i="13" s="1"/>
  <c r="AW70" i="13" s="1"/>
  <c r="BF68" i="13"/>
  <c r="BF69" i="13" s="1"/>
  <c r="BF70" i="13" s="1"/>
  <c r="BJ68" i="13"/>
  <c r="BJ69" i="13" s="1"/>
  <c r="BJ70" i="13" s="1"/>
  <c r="AV4" i="12"/>
  <c r="BN68" i="13"/>
  <c r="BN69" i="13" s="1"/>
  <c r="BN70" i="13" s="1"/>
  <c r="AX4" i="12"/>
  <c r="BR68" i="13"/>
  <c r="BR69" i="13" s="1"/>
  <c r="BR70" i="13" s="1"/>
  <c r="CI68" i="13"/>
  <c r="CI69" i="13" s="1"/>
  <c r="CI70" i="13" s="1"/>
  <c r="CM68" i="13"/>
  <c r="CM69" i="13" s="1"/>
  <c r="CM70" i="13" s="1"/>
  <c r="CQ68" i="13"/>
  <c r="CQ69" i="13" s="1"/>
  <c r="CQ70" i="13" s="1"/>
  <c r="CW68" i="13"/>
  <c r="CW69" i="13" s="1"/>
  <c r="CW70" i="13" s="1"/>
  <c r="CH16" i="3"/>
  <c r="CK48" i="3"/>
  <c r="CK12" i="3"/>
  <c r="CK60" i="3"/>
  <c r="CH40" i="3"/>
  <c r="CG10" i="3"/>
  <c r="CG18" i="3"/>
  <c r="S4" i="12"/>
  <c r="V68" i="13"/>
  <c r="V69" i="13" s="1"/>
  <c r="V70" i="13" s="1"/>
  <c r="AF68" i="13"/>
  <c r="AF69" i="13" s="1"/>
  <c r="AF70" i="13" s="1"/>
  <c r="AJ68" i="13"/>
  <c r="AJ69" i="13" s="1"/>
  <c r="AJ70" i="13" s="1"/>
  <c r="AN68" i="13"/>
  <c r="AN69" i="13" s="1"/>
  <c r="AN70" i="13" s="1"/>
  <c r="AJ4" i="12"/>
  <c r="AX68" i="13"/>
  <c r="AX69" i="13" s="1"/>
  <c r="AX70" i="13" s="1"/>
  <c r="BG68" i="13"/>
  <c r="BG69" i="13" s="1"/>
  <c r="BG70" i="13" s="1"/>
  <c r="BK68" i="13"/>
  <c r="BK69" i="13" s="1"/>
  <c r="BK70" i="13" s="1"/>
  <c r="AW4" i="12"/>
  <c r="BO68" i="13"/>
  <c r="BO69" i="13" s="1"/>
  <c r="BO70" i="13" s="1"/>
  <c r="BY68" i="13"/>
  <c r="BY69" i="13" s="1"/>
  <c r="BY70" i="13" s="1"/>
  <c r="BI4" i="12"/>
  <c r="CJ68" i="13"/>
  <c r="CJ69" i="13" s="1"/>
  <c r="CJ70" i="13" s="1"/>
  <c r="BM4" i="12"/>
  <c r="CN68" i="13"/>
  <c r="CN69" i="13" s="1"/>
  <c r="CN70" i="13" s="1"/>
  <c r="CX68" i="13"/>
  <c r="CX69" i="13" s="1"/>
  <c r="CX70" i="13" s="1"/>
  <c r="BX68" i="13"/>
  <c r="BX69" i="13" s="1"/>
  <c r="BX70" i="13" s="1"/>
  <c r="BA29" i="12"/>
  <c r="BA66" i="12" s="1"/>
  <c r="BA67" i="12" s="1"/>
  <c r="CG30" i="3"/>
  <c r="CK30" i="3" s="1"/>
  <c r="AY29" i="12"/>
  <c r="BV68" i="13"/>
  <c r="BV69" i="13" s="1"/>
  <c r="BV70" i="13" s="1"/>
  <c r="CE65" i="3"/>
  <c r="BN66" i="12"/>
  <c r="BN67" i="12" s="1"/>
  <c r="BN68" i="12" s="1"/>
  <c r="N5" i="12"/>
  <c r="F34" i="12"/>
  <c r="P34" i="13"/>
  <c r="R34" i="13" s="1"/>
  <c r="F38" i="12"/>
  <c r="P38" i="13"/>
  <c r="R38" i="13" s="1"/>
  <c r="F39" i="12"/>
  <c r="P39" i="13"/>
  <c r="R39" i="13" s="1"/>
  <c r="F50" i="12"/>
  <c r="P50" i="13"/>
  <c r="R50" i="13" s="1"/>
  <c r="F54" i="12"/>
  <c r="P54" i="13"/>
  <c r="R54" i="13" s="1"/>
  <c r="R16" i="12"/>
  <c r="Z16" i="13"/>
  <c r="R48" i="12"/>
  <c r="Z48" i="13"/>
  <c r="AB48" i="13" s="1"/>
  <c r="V38" i="12"/>
  <c r="AR38" i="13"/>
  <c r="AT38" i="13" s="1"/>
  <c r="W43" i="12"/>
  <c r="AR43" i="13"/>
  <c r="AT43" i="13" s="1"/>
  <c r="V50" i="12"/>
  <c r="AR50" i="13"/>
  <c r="W51" i="12"/>
  <c r="AR51" i="13"/>
  <c r="AT51" i="13" s="1"/>
  <c r="V58" i="12"/>
  <c r="AR58" i="13"/>
  <c r="AH6" i="12"/>
  <c r="BA12" i="13"/>
  <c r="BC12" i="13" s="1"/>
  <c r="AH12" i="12"/>
  <c r="BA17" i="13"/>
  <c r="BC17" i="13" s="1"/>
  <c r="BA27" i="13"/>
  <c r="BC27" i="13" s="1"/>
  <c r="BA28" i="13"/>
  <c r="BC28" i="13" s="1"/>
  <c r="AH28" i="12"/>
  <c r="BA33" i="13"/>
  <c r="BC33" i="13" s="1"/>
  <c r="AH38" i="12"/>
  <c r="BA38" i="13"/>
  <c r="BC38" i="13" s="1"/>
  <c r="BA43" i="13"/>
  <c r="AH44" i="12"/>
  <c r="BA44" i="13"/>
  <c r="BC44" i="13" s="1"/>
  <c r="BA49" i="13"/>
  <c r="BC49" i="13" s="1"/>
  <c r="BA54" i="13"/>
  <c r="BC54" i="13" s="1"/>
  <c r="AH54" i="12"/>
  <c r="AM4" i="12"/>
  <c r="BS4" i="13"/>
  <c r="BU4" i="13" s="1"/>
  <c r="AM36" i="12"/>
  <c r="BS36" i="13"/>
  <c r="BU36" i="13" s="1"/>
  <c r="AO38" i="12"/>
  <c r="BS38" i="13"/>
  <c r="BU38" i="13" s="1"/>
  <c r="AN41" i="12"/>
  <c r="BS41" i="13"/>
  <c r="AO42" i="12"/>
  <c r="BS42" i="13"/>
  <c r="BU42" i="13" s="1"/>
  <c r="AN49" i="12"/>
  <c r="BS49" i="13"/>
  <c r="BU49" i="13" s="1"/>
  <c r="AP51" i="12"/>
  <c r="BS51" i="13"/>
  <c r="BU51" i="13" s="1"/>
  <c r="AM52" i="12"/>
  <c r="BS52" i="13"/>
  <c r="AN53" i="12"/>
  <c r="BS53" i="13"/>
  <c r="BU53" i="13" s="1"/>
  <c r="AO54" i="12"/>
  <c r="BS54" i="13"/>
  <c r="BU54" i="13" s="1"/>
  <c r="BC5" i="12"/>
  <c r="BC66" i="12" s="1"/>
  <c r="BC67" i="12" s="1"/>
  <c r="BC68" i="12" s="1"/>
  <c r="CD33" i="13"/>
  <c r="CF33" i="13" s="1"/>
  <c r="AY33" i="12"/>
  <c r="CD38" i="13"/>
  <c r="CF38" i="13" s="1"/>
  <c r="AY38" i="12"/>
  <c r="CD43" i="13"/>
  <c r="CF43" i="13" s="1"/>
  <c r="AY43" i="12"/>
  <c r="CD45" i="13"/>
  <c r="CF45" i="13" s="1"/>
  <c r="AY45" i="12"/>
  <c r="CR11" i="13"/>
  <c r="BI11" i="12"/>
  <c r="BH34" i="12"/>
  <c r="CR34" i="13"/>
  <c r="CT34" i="13" s="1"/>
  <c r="CR42" i="13"/>
  <c r="CT42" i="13" s="1"/>
  <c r="BH42" i="12"/>
  <c r="BH58" i="12"/>
  <c r="CR58" i="13"/>
  <c r="CT58" i="13" s="1"/>
  <c r="BG61" i="12"/>
  <c r="CR61" i="13"/>
  <c r="CT61" i="13" s="1"/>
  <c r="BS6" i="12"/>
  <c r="BQ36" i="12"/>
  <c r="CZ36" i="13"/>
  <c r="DB36" i="13" s="1"/>
  <c r="BS38" i="12"/>
  <c r="CZ38" i="13"/>
  <c r="DB38" i="13" s="1"/>
  <c r="CZ51" i="13"/>
  <c r="DB51" i="13" s="1"/>
  <c r="BR51" i="12"/>
  <c r="BR66" i="12" s="1"/>
  <c r="BR67" i="12" s="1"/>
  <c r="BR68" i="12" s="1"/>
  <c r="BS54" i="12"/>
  <c r="CZ54" i="13"/>
  <c r="DB54" i="13" s="1"/>
  <c r="CZ56" i="13"/>
  <c r="DB56" i="13" s="1"/>
  <c r="BQ56" i="12"/>
  <c r="BQ60" i="12"/>
  <c r="CZ60" i="13"/>
  <c r="DB60" i="13" s="1"/>
  <c r="BA8" i="13"/>
  <c r="BC8" i="13" s="1"/>
  <c r="P13" i="13"/>
  <c r="R13" i="13" s="1"/>
  <c r="AR14" i="13"/>
  <c r="AT14" i="13" s="1"/>
  <c r="AR18" i="13"/>
  <c r="AT18" i="13" s="1"/>
  <c r="BS18" i="13"/>
  <c r="BU18" i="13" s="1"/>
  <c r="P19" i="13"/>
  <c r="R19" i="13" s="1"/>
  <c r="BS19" i="13"/>
  <c r="BU19" i="13" s="1"/>
  <c r="BS21" i="13"/>
  <c r="P22" i="13"/>
  <c r="R22" i="13" s="1"/>
  <c r="P24" i="13"/>
  <c r="R24" i="13" s="1"/>
  <c r="CR24" i="13"/>
  <c r="CT24" i="13" s="1"/>
  <c r="AT25" i="13"/>
  <c r="BS26" i="13"/>
  <c r="BU26" i="13" s="1"/>
  <c r="P27" i="13"/>
  <c r="R27" i="13" s="1"/>
  <c r="P29" i="13"/>
  <c r="R29" i="13" s="1"/>
  <c r="BA29" i="13"/>
  <c r="BS34" i="13"/>
  <c r="BU34" i="13" s="1"/>
  <c r="P35" i="13"/>
  <c r="R35" i="13" s="1"/>
  <c r="CZ40" i="13"/>
  <c r="DB40" i="13" s="1"/>
  <c r="BS55" i="13"/>
  <c r="BU55" i="13" s="1"/>
  <c r="P56" i="13"/>
  <c r="R56" i="13" s="1"/>
  <c r="CR57" i="13"/>
  <c r="CT57" i="13" s="1"/>
  <c r="AM8" i="12"/>
  <c r="AQ8" i="12"/>
  <c r="AU8" i="12"/>
  <c r="AU66" i="12" s="1"/>
  <c r="AU67" i="12" s="1"/>
  <c r="AU68" i="12" s="1"/>
  <c r="AY9" i="12"/>
  <c r="BV9" i="12" s="1"/>
  <c r="F25" i="12"/>
  <c r="AO62" i="12"/>
  <c r="AP63" i="12"/>
  <c r="F5" i="12"/>
  <c r="D70" i="13"/>
  <c r="F45" i="12"/>
  <c r="P45" i="13"/>
  <c r="R45" i="13" s="1"/>
  <c r="F51" i="12"/>
  <c r="P51" i="13"/>
  <c r="R51" i="13" s="1"/>
  <c r="P53" i="13"/>
  <c r="R53" i="13" s="1"/>
  <c r="F53" i="12"/>
  <c r="CA53" i="12" s="1"/>
  <c r="F62" i="12"/>
  <c r="BZ62" i="12" s="1"/>
  <c r="P62" i="13"/>
  <c r="R62" i="13" s="1"/>
  <c r="Z4" i="13"/>
  <c r="R4" i="12"/>
  <c r="U5" i="12"/>
  <c r="U66" i="12" s="1"/>
  <c r="U67" i="12" s="1"/>
  <c r="U68" i="12" s="1"/>
  <c r="AR45" i="13"/>
  <c r="AT45" i="13" s="1"/>
  <c r="W55" i="12"/>
  <c r="AR55" i="13"/>
  <c r="AT55" i="13" s="1"/>
  <c r="BA11" i="13"/>
  <c r="BC11" i="13" s="1"/>
  <c r="BA22" i="13"/>
  <c r="BC22" i="13" s="1"/>
  <c r="AH22" i="12"/>
  <c r="BA63" i="13"/>
  <c r="BC63" i="13" s="1"/>
  <c r="AN5" i="12"/>
  <c r="AR5" i="12"/>
  <c r="AR66" i="12" s="1"/>
  <c r="AR67" i="12" s="1"/>
  <c r="AR68" i="12" s="1"/>
  <c r="AP35" i="12"/>
  <c r="BS35" i="13"/>
  <c r="BU35" i="13" s="1"/>
  <c r="AM48" i="12"/>
  <c r="CC48" i="12" s="1"/>
  <c r="BS48" i="13"/>
  <c r="AN57" i="12"/>
  <c r="BS57" i="13"/>
  <c r="BU57" i="13" s="1"/>
  <c r="CD24" i="13"/>
  <c r="CF24" i="13" s="1"/>
  <c r="AY24" i="12"/>
  <c r="CD28" i="13"/>
  <c r="CF28" i="13" s="1"/>
  <c r="AY28" i="12"/>
  <c r="CR21" i="13"/>
  <c r="BG21" i="12"/>
  <c r="BF36" i="12"/>
  <c r="CR36" i="13"/>
  <c r="CT36" i="13" s="1"/>
  <c r="BG37" i="12"/>
  <c r="CR37" i="13"/>
  <c r="CT37" i="13" s="1"/>
  <c r="BH38" i="12"/>
  <c r="CR38" i="13"/>
  <c r="CT38" i="13" s="1"/>
  <c r="CZ42" i="13"/>
  <c r="DB42" i="13" s="1"/>
  <c r="BS42" i="12"/>
  <c r="BR43" i="12"/>
  <c r="CZ43" i="13"/>
  <c r="DB43" i="13" s="1"/>
  <c r="CZ44" i="13"/>
  <c r="DB44" i="13" s="1"/>
  <c r="BQ44" i="12"/>
  <c r="BR47" i="12"/>
  <c r="CZ47" i="13"/>
  <c r="DB47" i="13" s="1"/>
  <c r="P6" i="13"/>
  <c r="R6" i="13" s="1"/>
  <c r="CZ6" i="13"/>
  <c r="DB6" i="13" s="1"/>
  <c r="AR7" i="13"/>
  <c r="AT7" i="13" s="1"/>
  <c r="BS9" i="13"/>
  <c r="P10" i="13"/>
  <c r="R10" i="13" s="1"/>
  <c r="BS11" i="13"/>
  <c r="BU11" i="13" s="1"/>
  <c r="BS13" i="13"/>
  <c r="BU13" i="13" s="1"/>
  <c r="AR15" i="13"/>
  <c r="AT15" i="13" s="1"/>
  <c r="BS15" i="13"/>
  <c r="BU15" i="13" s="1"/>
  <c r="P17" i="13"/>
  <c r="R17" i="13" s="1"/>
  <c r="P20" i="13"/>
  <c r="BS22" i="13"/>
  <c r="BU22" i="13" s="1"/>
  <c r="P23" i="13"/>
  <c r="R23" i="13" s="1"/>
  <c r="CR23" i="13"/>
  <c r="CT23" i="13" s="1"/>
  <c r="AR26" i="13"/>
  <c r="AT26" i="13" s="1"/>
  <c r="P30" i="13"/>
  <c r="R30" i="13" s="1"/>
  <c r="BS30" i="13"/>
  <c r="BU30" i="13" s="1"/>
  <c r="P31" i="13"/>
  <c r="R31" i="13" s="1"/>
  <c r="CR33" i="13"/>
  <c r="CT33" i="13" s="1"/>
  <c r="AR34" i="13"/>
  <c r="AT34" i="13" s="1"/>
  <c r="CD35" i="13"/>
  <c r="CF35" i="13" s="1"/>
  <c r="P36" i="13"/>
  <c r="R36" i="13" s="1"/>
  <c r="BS39" i="13"/>
  <c r="BU39" i="13" s="1"/>
  <c r="P40" i="13"/>
  <c r="R40" i="13" s="1"/>
  <c r="AR42" i="13"/>
  <c r="AT42" i="13" s="1"/>
  <c r="AR46" i="13"/>
  <c r="AT46" i="13" s="1"/>
  <c r="BS46" i="13"/>
  <c r="BU46" i="13" s="1"/>
  <c r="P47" i="13"/>
  <c r="R47" i="13" s="1"/>
  <c r="BA47" i="13"/>
  <c r="BC47" i="13" s="1"/>
  <c r="CR50" i="13"/>
  <c r="CT50" i="13" s="1"/>
  <c r="P55" i="13"/>
  <c r="R55" i="13" s="1"/>
  <c r="BA60" i="13"/>
  <c r="BC60" i="13" s="1"/>
  <c r="BS61" i="13"/>
  <c r="BU61" i="13" s="1"/>
  <c r="CR62" i="13"/>
  <c r="CT62" i="13" s="1"/>
  <c r="F4" i="12"/>
  <c r="P4" i="13"/>
  <c r="F37" i="12"/>
  <c r="P37" i="13"/>
  <c r="R37" i="13" s="1"/>
  <c r="F43" i="12"/>
  <c r="P43" i="13"/>
  <c r="R43" i="13" s="1"/>
  <c r="F44" i="12"/>
  <c r="P44" i="13"/>
  <c r="F48" i="12"/>
  <c r="P48" i="13"/>
  <c r="F49" i="12"/>
  <c r="CB49" i="12" s="1"/>
  <c r="P49" i="13"/>
  <c r="R49" i="13" s="1"/>
  <c r="F52" i="12"/>
  <c r="P52" i="13"/>
  <c r="F58" i="12"/>
  <c r="CA58" i="12" s="1"/>
  <c r="P58" i="13"/>
  <c r="R58" i="13" s="1"/>
  <c r="F59" i="12"/>
  <c r="P59" i="13"/>
  <c r="R59" i="13" s="1"/>
  <c r="F61" i="12"/>
  <c r="CB61" i="12" s="1"/>
  <c r="P61" i="13"/>
  <c r="R61" i="13" s="1"/>
  <c r="F63" i="12"/>
  <c r="P63" i="13"/>
  <c r="R63" i="13" s="1"/>
  <c r="R32" i="12"/>
  <c r="BU32" i="12" s="1"/>
  <c r="Z32" i="13"/>
  <c r="Z46" i="13"/>
  <c r="W39" i="12"/>
  <c r="AR39" i="13"/>
  <c r="AT39" i="13" s="1"/>
  <c r="V62" i="12"/>
  <c r="AR62" i="13"/>
  <c r="AT62" i="13" s="1"/>
  <c r="W63" i="12"/>
  <c r="AR63" i="13"/>
  <c r="AT63" i="13" s="1"/>
  <c r="AH4" i="12"/>
  <c r="BA4" i="13"/>
  <c r="BC4" i="13" s="1"/>
  <c r="AK6" i="12"/>
  <c r="AH34" i="12"/>
  <c r="BA34" i="13"/>
  <c r="BC34" i="13" s="1"/>
  <c r="BA51" i="13"/>
  <c r="BC51" i="13" s="1"/>
  <c r="BA59" i="13"/>
  <c r="BC59" i="13" s="1"/>
  <c r="AP7" i="12"/>
  <c r="AT7" i="12"/>
  <c r="AN37" i="12"/>
  <c r="BS37" i="13"/>
  <c r="BU37" i="13" s="1"/>
  <c r="AM40" i="12"/>
  <c r="AM66" i="12" s="1"/>
  <c r="AM67" i="12" s="1"/>
  <c r="AM68" i="12" s="1"/>
  <c r="BS40" i="13"/>
  <c r="AM44" i="12"/>
  <c r="BS44" i="13"/>
  <c r="AO50" i="12"/>
  <c r="CB50" i="12" s="1"/>
  <c r="BS50" i="13"/>
  <c r="BU50" i="13" s="1"/>
  <c r="AM60" i="12"/>
  <c r="BS60" i="13"/>
  <c r="BU60" i="13" s="1"/>
  <c r="CD4" i="13"/>
  <c r="CF4" i="13" s="1"/>
  <c r="BC4" i="12"/>
  <c r="CD13" i="13"/>
  <c r="CF13" i="13" s="1"/>
  <c r="AY13" i="12"/>
  <c r="CD55" i="13"/>
  <c r="CF55" i="13" s="1"/>
  <c r="AY55" i="12"/>
  <c r="CD56" i="13"/>
  <c r="CF56" i="13" s="1"/>
  <c r="AY56" i="12"/>
  <c r="AY57" i="12"/>
  <c r="BZ57" i="12" s="1"/>
  <c r="CD57" i="13"/>
  <c r="AY58" i="12"/>
  <c r="CD58" i="13"/>
  <c r="CF58" i="13" s="1"/>
  <c r="CD60" i="13"/>
  <c r="CF60" i="13" s="1"/>
  <c r="AY60" i="12"/>
  <c r="AY63" i="12"/>
  <c r="CD63" i="13"/>
  <c r="CF63" i="13" s="1"/>
  <c r="CZ14" i="13"/>
  <c r="DB14" i="13" s="1"/>
  <c r="BS14" i="12"/>
  <c r="CZ31" i="13"/>
  <c r="DB31" i="13" s="1"/>
  <c r="BR31" i="12"/>
  <c r="CZ34" i="13"/>
  <c r="DB34" i="13" s="1"/>
  <c r="BS34" i="12"/>
  <c r="CZ52" i="13"/>
  <c r="DB52" i="13" s="1"/>
  <c r="BQ52" i="12"/>
  <c r="BS6" i="13"/>
  <c r="BU6" i="13" s="1"/>
  <c r="BS8" i="13"/>
  <c r="BS10" i="13"/>
  <c r="BU10" i="13" s="1"/>
  <c r="CZ10" i="13"/>
  <c r="DB10" i="13" s="1"/>
  <c r="AR11" i="13"/>
  <c r="AT11" i="13" s="1"/>
  <c r="CD11" i="13"/>
  <c r="CF11" i="13" s="1"/>
  <c r="P12" i="13"/>
  <c r="P14" i="13"/>
  <c r="R14" i="13" s="1"/>
  <c r="P16" i="13"/>
  <c r="CZ16" i="13"/>
  <c r="DB16" i="13" s="1"/>
  <c r="BS17" i="13"/>
  <c r="BU17" i="13" s="1"/>
  <c r="P18" i="13"/>
  <c r="R18" i="13" s="1"/>
  <c r="BA18" i="13"/>
  <c r="BC18" i="13" s="1"/>
  <c r="AR19" i="13"/>
  <c r="AT19" i="13" s="1"/>
  <c r="AR22" i="13"/>
  <c r="AT22" i="13" s="1"/>
  <c r="BS23" i="13"/>
  <c r="BU23" i="13" s="1"/>
  <c r="BS24" i="13"/>
  <c r="CZ24" i="13"/>
  <c r="DB24" i="13" s="1"/>
  <c r="BS25" i="13"/>
  <c r="BU25" i="13" s="1"/>
  <c r="BS27" i="13"/>
  <c r="BU27" i="13" s="1"/>
  <c r="P28" i="13"/>
  <c r="R28" i="13" s="1"/>
  <c r="CZ28" i="13"/>
  <c r="DB28" i="13" s="1"/>
  <c r="BS29" i="13"/>
  <c r="BU29" i="13" s="1"/>
  <c r="BS31" i="13"/>
  <c r="BU31" i="13" s="1"/>
  <c r="BS32" i="13"/>
  <c r="P33" i="13"/>
  <c r="R33" i="13" s="1"/>
  <c r="AR35" i="13"/>
  <c r="AT35" i="13" s="1"/>
  <c r="P41" i="13"/>
  <c r="R41" i="13" s="1"/>
  <c r="BS43" i="13"/>
  <c r="BU43" i="13" s="1"/>
  <c r="BS58" i="13"/>
  <c r="BU58" i="13" s="1"/>
  <c r="BS59" i="13"/>
  <c r="BU59" i="13" s="1"/>
  <c r="P60" i="13"/>
  <c r="AY6" i="12"/>
  <c r="CZ4" i="13"/>
  <c r="DB4" i="13" s="1"/>
  <c r="CZ17" i="13"/>
  <c r="DB17" i="13" s="1"/>
  <c r="CZ41" i="13"/>
  <c r="DB41" i="13" s="1"/>
  <c r="CZ61" i="13"/>
  <c r="DB61" i="13" s="1"/>
  <c r="BT66" i="12"/>
  <c r="BT67" i="12" s="1"/>
  <c r="BT68" i="12" s="1"/>
  <c r="BR23" i="12"/>
  <c r="BS26" i="12"/>
  <c r="CZ5" i="13"/>
  <c r="DB5" i="13" s="1"/>
  <c r="CZ7" i="13"/>
  <c r="DB7" i="13" s="1"/>
  <c r="CZ15" i="13"/>
  <c r="DB15" i="13" s="1"/>
  <c r="CZ18" i="13"/>
  <c r="DB18" i="13" s="1"/>
  <c r="CZ20" i="13"/>
  <c r="DB20" i="13" s="1"/>
  <c r="CZ27" i="13"/>
  <c r="DB27" i="13" s="1"/>
  <c r="CZ33" i="13"/>
  <c r="DB33" i="13" s="1"/>
  <c r="CZ39" i="13"/>
  <c r="DB39" i="13" s="1"/>
  <c r="CZ48" i="13"/>
  <c r="DB48" i="13" s="1"/>
  <c r="CZ49" i="13"/>
  <c r="DB49" i="13" s="1"/>
  <c r="CZ55" i="13"/>
  <c r="DB55" i="13" s="1"/>
  <c r="DB57" i="13"/>
  <c r="CZ62" i="13"/>
  <c r="DB62" i="13" s="1"/>
  <c r="BQ8" i="12"/>
  <c r="BR11" i="12"/>
  <c r="BQ41" i="12"/>
  <c r="BS46" i="12"/>
  <c r="BZ46" i="12" s="1"/>
  <c r="BS50" i="12"/>
  <c r="BR63" i="12"/>
  <c r="CZ12" i="13"/>
  <c r="DB12" i="13" s="1"/>
  <c r="DB29" i="13"/>
  <c r="CZ35" i="13"/>
  <c r="DB35" i="13" s="1"/>
  <c r="CZ58" i="13"/>
  <c r="DB58" i="13" s="1"/>
  <c r="CZ59" i="13"/>
  <c r="DB59" i="13" s="1"/>
  <c r="BS22" i="12"/>
  <c r="BQ32" i="12"/>
  <c r="CZ30" i="13"/>
  <c r="DB30" i="13" s="1"/>
  <c r="BR4" i="12"/>
  <c r="BF40" i="12"/>
  <c r="CR40" i="13"/>
  <c r="CT40" i="13" s="1"/>
  <c r="CR56" i="13"/>
  <c r="CT56" i="13" s="1"/>
  <c r="BF56" i="12"/>
  <c r="BF60" i="12"/>
  <c r="CR60" i="13"/>
  <c r="CT60" i="13" s="1"/>
  <c r="CR10" i="13"/>
  <c r="CT10" i="13" s="1"/>
  <c r="CR32" i="13"/>
  <c r="CT32" i="13" s="1"/>
  <c r="CR35" i="13"/>
  <c r="CT35" i="13" s="1"/>
  <c r="CR48" i="13"/>
  <c r="CT48" i="13" s="1"/>
  <c r="CR55" i="13"/>
  <c r="CT55" i="13" s="1"/>
  <c r="CR20" i="13"/>
  <c r="CT20" i="13" s="1"/>
  <c r="CR46" i="13"/>
  <c r="CT46" i="13" s="1"/>
  <c r="CR53" i="13"/>
  <c r="BG9" i="12"/>
  <c r="BG41" i="12"/>
  <c r="BU41" i="12" s="1"/>
  <c r="BG5" i="12"/>
  <c r="BK66" i="12"/>
  <c r="BK67" i="12" s="1"/>
  <c r="BK68" i="12" s="1"/>
  <c r="BO5" i="12"/>
  <c r="BF8" i="12"/>
  <c r="CR8" i="13"/>
  <c r="CT8" i="13" s="1"/>
  <c r="CR12" i="13"/>
  <c r="CT12" i="13" s="1"/>
  <c r="BF12" i="12"/>
  <c r="BG13" i="12"/>
  <c r="CC13" i="12" s="1"/>
  <c r="CR13" i="13"/>
  <c r="CT13" i="13" s="1"/>
  <c r="BH14" i="12"/>
  <c r="CR14" i="13"/>
  <c r="CT14" i="13" s="1"/>
  <c r="BG17" i="12"/>
  <c r="CR17" i="13"/>
  <c r="CT17" i="13" s="1"/>
  <c r="BH18" i="12"/>
  <c r="BZ18" i="12" s="1"/>
  <c r="CR18" i="13"/>
  <c r="CT18" i="13" s="1"/>
  <c r="BH22" i="12"/>
  <c r="CR22" i="13"/>
  <c r="CT22" i="13" s="1"/>
  <c r="BG25" i="12"/>
  <c r="CR25" i="13"/>
  <c r="CT25" i="13" s="1"/>
  <c r="BH26" i="12"/>
  <c r="CB26" i="12" s="1"/>
  <c r="CR26" i="13"/>
  <c r="BF28" i="12"/>
  <c r="CR28" i="13"/>
  <c r="CT28" i="13" s="1"/>
  <c r="BG29" i="12"/>
  <c r="CR29" i="13"/>
  <c r="CT29" i="13" s="1"/>
  <c r="BH30" i="12"/>
  <c r="CR30" i="13"/>
  <c r="CT30" i="13" s="1"/>
  <c r="BF44" i="12"/>
  <c r="CR44" i="13"/>
  <c r="CT44" i="13" s="1"/>
  <c r="BG49" i="12"/>
  <c r="CR49" i="13"/>
  <c r="CT49" i="13" s="1"/>
  <c r="CR52" i="13"/>
  <c r="CT52" i="13" s="1"/>
  <c r="CT26" i="13"/>
  <c r="CR54" i="13"/>
  <c r="CT54" i="13" s="1"/>
  <c r="CR59" i="13"/>
  <c r="CT59" i="13" s="1"/>
  <c r="BF16" i="12"/>
  <c r="CA16" i="12" s="1"/>
  <c r="BF52" i="12"/>
  <c r="CR27" i="13"/>
  <c r="CT27" i="13" s="1"/>
  <c r="CR39" i="13"/>
  <c r="CT39" i="13" s="1"/>
  <c r="CR51" i="13"/>
  <c r="CT51" i="13" s="1"/>
  <c r="CT11" i="13"/>
  <c r="CR45" i="13"/>
  <c r="CT45" i="13" s="1"/>
  <c r="CR6" i="13"/>
  <c r="CT6" i="13" s="1"/>
  <c r="CR19" i="13"/>
  <c r="CT19" i="13" s="1"/>
  <c r="CT21" i="13"/>
  <c r="BM6" i="12"/>
  <c r="CR47" i="13"/>
  <c r="CT47" i="13" s="1"/>
  <c r="CT53" i="13"/>
  <c r="BH5" i="12"/>
  <c r="BF27" i="12"/>
  <c r="CT5" i="13"/>
  <c r="CR31" i="13"/>
  <c r="CT31" i="13" s="1"/>
  <c r="CR43" i="13"/>
  <c r="CT43" i="13" s="1"/>
  <c r="CR7" i="13"/>
  <c r="CT7" i="13" s="1"/>
  <c r="CR15" i="13"/>
  <c r="CT15" i="13" s="1"/>
  <c r="CR63" i="13"/>
  <c r="CT63" i="13" s="1"/>
  <c r="BP66" i="12"/>
  <c r="BP67" i="12" s="1"/>
  <c r="BP68" i="12" s="1"/>
  <c r="BJ66" i="12"/>
  <c r="BJ67" i="12" s="1"/>
  <c r="BJ68" i="12" s="1"/>
  <c r="BO66" i="12"/>
  <c r="BO67" i="12" s="1"/>
  <c r="BO68" i="12" s="1"/>
  <c r="CR4" i="13"/>
  <c r="CT4" i="13" s="1"/>
  <c r="CF44" i="13"/>
  <c r="CD8" i="13"/>
  <c r="CF8" i="13" s="1"/>
  <c r="CD12" i="13"/>
  <c r="CF12" i="13" s="1"/>
  <c r="CD15" i="13"/>
  <c r="CF15" i="13" s="1"/>
  <c r="CD18" i="13"/>
  <c r="CF18" i="13" s="1"/>
  <c r="CD19" i="13"/>
  <c r="CF19" i="13" s="1"/>
  <c r="CF29" i="13"/>
  <c r="CD30" i="13"/>
  <c r="CF30" i="13" s="1"/>
  <c r="CD31" i="13"/>
  <c r="CF31" i="13" s="1"/>
  <c r="CD32" i="13"/>
  <c r="CF32" i="13" s="1"/>
  <c r="CD36" i="13"/>
  <c r="CF36" i="13" s="1"/>
  <c r="CD42" i="13"/>
  <c r="CF42" i="13" s="1"/>
  <c r="CD46" i="13"/>
  <c r="CF46" i="13" s="1"/>
  <c r="CD52" i="13"/>
  <c r="CF52" i="13" s="1"/>
  <c r="CD53" i="13"/>
  <c r="CF53" i="13" s="1"/>
  <c r="CF57" i="13"/>
  <c r="CD59" i="13"/>
  <c r="CF59" i="13" s="1"/>
  <c r="CD61" i="13"/>
  <c r="CF61" i="13" s="1"/>
  <c r="CD62" i="13"/>
  <c r="CF62" i="13" s="1"/>
  <c r="AY5" i="12"/>
  <c r="AY14" i="12"/>
  <c r="BZ14" i="12" s="1"/>
  <c r="AY20" i="12"/>
  <c r="AY34" i="12"/>
  <c r="AY37" i="12"/>
  <c r="AY51" i="12"/>
  <c r="CD5" i="13"/>
  <c r="CF5" i="13" s="1"/>
  <c r="CD16" i="13"/>
  <c r="CF16" i="13" s="1"/>
  <c r="CD26" i="13"/>
  <c r="CF26" i="13" s="1"/>
  <c r="CD49" i="13"/>
  <c r="CF49" i="13" s="1"/>
  <c r="CD50" i="13"/>
  <c r="CF50" i="13" s="1"/>
  <c r="CD54" i="13"/>
  <c r="CF54" i="13" s="1"/>
  <c r="AY7" i="12"/>
  <c r="AY17" i="12"/>
  <c r="CB17" i="12" s="1"/>
  <c r="AY22" i="12"/>
  <c r="AY27" i="12"/>
  <c r="AY39" i="12"/>
  <c r="AY40" i="12"/>
  <c r="AY44" i="12"/>
  <c r="CD21" i="13"/>
  <c r="CF21" i="13" s="1"/>
  <c r="CD47" i="13"/>
  <c r="CF47" i="13" s="1"/>
  <c r="CD48" i="13"/>
  <c r="CF48" i="13" s="1"/>
  <c r="BB66" i="12"/>
  <c r="BB67" i="12" s="1"/>
  <c r="BB68" i="12" s="1"/>
  <c r="AV66" i="12"/>
  <c r="AV67" i="12" s="1"/>
  <c r="AV68" i="12" s="1"/>
  <c r="BU8" i="13"/>
  <c r="BU12" i="13"/>
  <c r="BU20" i="13"/>
  <c r="BU24" i="13"/>
  <c r="BU28" i="13"/>
  <c r="BU40" i="13"/>
  <c r="BU44" i="13"/>
  <c r="BU48" i="13"/>
  <c r="BU38" i="12"/>
  <c r="BU5" i="13"/>
  <c r="BU9" i="13"/>
  <c r="BU21" i="13"/>
  <c r="BU45" i="13"/>
  <c r="AS66" i="12"/>
  <c r="AS67" i="12" s="1"/>
  <c r="AS68" i="12" s="1"/>
  <c r="AX66" i="12"/>
  <c r="AX67" i="12" s="1"/>
  <c r="AX68" i="12" s="1"/>
  <c r="BV54" i="12"/>
  <c r="BU41" i="13"/>
  <c r="BU52" i="13"/>
  <c r="BU32" i="13"/>
  <c r="BA5" i="13"/>
  <c r="BC5" i="13" s="1"/>
  <c r="BA14" i="13"/>
  <c r="BC14" i="13" s="1"/>
  <c r="BA20" i="13"/>
  <c r="BC20" i="13" s="1"/>
  <c r="BA21" i="13"/>
  <c r="BC21" i="13" s="1"/>
  <c r="BA23" i="13"/>
  <c r="BC23" i="13" s="1"/>
  <c r="BC29" i="13"/>
  <c r="BA31" i="13"/>
  <c r="BC31" i="13" s="1"/>
  <c r="BA40" i="13"/>
  <c r="BC40" i="13" s="1"/>
  <c r="BA50" i="13"/>
  <c r="BC50" i="13" s="1"/>
  <c r="BA52" i="13"/>
  <c r="BC52" i="13" s="1"/>
  <c r="BA55" i="13"/>
  <c r="BC55" i="13" s="1"/>
  <c r="BA58" i="13"/>
  <c r="BC58" i="13" s="1"/>
  <c r="BA62" i="13"/>
  <c r="BC62" i="13" s="1"/>
  <c r="AH24" i="12"/>
  <c r="BV24" i="12" s="1"/>
  <c r="AH56" i="12"/>
  <c r="BC56" i="13"/>
  <c r="CA54" i="12"/>
  <c r="BA10" i="13"/>
  <c r="BC10" i="13" s="1"/>
  <c r="BA16" i="13"/>
  <c r="BC16" i="13" s="1"/>
  <c r="BA37" i="13"/>
  <c r="BC37" i="13" s="1"/>
  <c r="BA48" i="13"/>
  <c r="BC48" i="13" s="1"/>
  <c r="BA57" i="13"/>
  <c r="BC57" i="13" s="1"/>
  <c r="AH30" i="12"/>
  <c r="AH36" i="12"/>
  <c r="BV36" i="12" s="1"/>
  <c r="BA6" i="13"/>
  <c r="BC6" i="13" s="1"/>
  <c r="BC24" i="13"/>
  <c r="BA26" i="13"/>
  <c r="BC26" i="13" s="1"/>
  <c r="BA32" i="13"/>
  <c r="BC32" i="13" s="1"/>
  <c r="BA42" i="13"/>
  <c r="BC42" i="13" s="1"/>
  <c r="BC43" i="13"/>
  <c r="BA53" i="13"/>
  <c r="BC53" i="13" s="1"/>
  <c r="AJ66" i="12"/>
  <c r="AJ67" i="12" s="1"/>
  <c r="AJ68" i="12" s="1"/>
  <c r="AI66" i="12"/>
  <c r="AI67" i="12" s="1"/>
  <c r="AI68" i="12" s="1"/>
  <c r="AL66" i="12"/>
  <c r="AL67" i="12" s="1"/>
  <c r="AL68" i="12" s="1"/>
  <c r="CA10" i="12"/>
  <c r="BV21" i="12"/>
  <c r="BV42" i="12"/>
  <c r="CB20" i="12"/>
  <c r="AT58" i="13"/>
  <c r="AC66" i="12"/>
  <c r="AC67" i="12" s="1"/>
  <c r="AC68" i="12" s="1"/>
  <c r="AG66" i="12"/>
  <c r="AG67" i="12" s="1"/>
  <c r="AG68" i="12" s="1"/>
  <c r="V66" i="12"/>
  <c r="V67" i="12" s="1"/>
  <c r="V68" i="12" s="1"/>
  <c r="Z66" i="12"/>
  <c r="Z67" i="12" s="1"/>
  <c r="Z68" i="12" s="1"/>
  <c r="AD66" i="12"/>
  <c r="AD67" i="12" s="1"/>
  <c r="AD68" i="12" s="1"/>
  <c r="AA66" i="12"/>
  <c r="AA67" i="12" s="1"/>
  <c r="AA68" i="12" s="1"/>
  <c r="AE66" i="12"/>
  <c r="AE67" i="12" s="1"/>
  <c r="AE68" i="12" s="1"/>
  <c r="AT50" i="13"/>
  <c r="CC54" i="12"/>
  <c r="CA12" i="12"/>
  <c r="CC12" i="12"/>
  <c r="Z15" i="13"/>
  <c r="AB15" i="13" s="1"/>
  <c r="S15" i="12"/>
  <c r="CB15" i="12" s="1"/>
  <c r="Z23" i="13"/>
  <c r="AB23" i="13" s="1"/>
  <c r="S23" i="12"/>
  <c r="BZ23" i="12" s="1"/>
  <c r="Z27" i="13"/>
  <c r="AB27" i="13" s="1"/>
  <c r="S27" i="12"/>
  <c r="Z39" i="13"/>
  <c r="AB39" i="13" s="1"/>
  <c r="S39" i="12"/>
  <c r="Z42" i="13"/>
  <c r="AB42" i="13" s="1"/>
  <c r="Z43" i="13"/>
  <c r="S43" i="12"/>
  <c r="BU43" i="12" s="1"/>
  <c r="Z47" i="13"/>
  <c r="S47" i="12"/>
  <c r="BV47" i="12" s="1"/>
  <c r="Z51" i="13"/>
  <c r="S51" i="12"/>
  <c r="Z63" i="13"/>
  <c r="S63" i="12"/>
  <c r="CC20" i="12"/>
  <c r="R52" i="12"/>
  <c r="CB52" i="12" s="1"/>
  <c r="R56" i="12"/>
  <c r="R60" i="12"/>
  <c r="Z20" i="13"/>
  <c r="Z36" i="13"/>
  <c r="Z5" i="13"/>
  <c r="Z7" i="13"/>
  <c r="S7" i="12"/>
  <c r="T8" i="12"/>
  <c r="Z11" i="13"/>
  <c r="S11" i="12"/>
  <c r="CB11" i="12" s="1"/>
  <c r="Z19" i="13"/>
  <c r="S19" i="12"/>
  <c r="CB19" i="12" s="1"/>
  <c r="Z31" i="13"/>
  <c r="AB31" i="13" s="1"/>
  <c r="S31" i="12"/>
  <c r="CB31" i="12" s="1"/>
  <c r="Z35" i="13"/>
  <c r="AB35" i="13" s="1"/>
  <c r="S35" i="12"/>
  <c r="CB35" i="12" s="1"/>
  <c r="Z54" i="13"/>
  <c r="Z55" i="13"/>
  <c r="AB55" i="13" s="1"/>
  <c r="S55" i="12"/>
  <c r="CB55" i="12" s="1"/>
  <c r="Z59" i="13"/>
  <c r="AB59" i="13" s="1"/>
  <c r="S59" i="12"/>
  <c r="BU59" i="12" s="1"/>
  <c r="BU10" i="12"/>
  <c r="AB10" i="13"/>
  <c r="Z8" i="13"/>
  <c r="AB8" i="13" s="1"/>
  <c r="Z24" i="13"/>
  <c r="Z40" i="13"/>
  <c r="AB40" i="13" s="1"/>
  <c r="CC42" i="12"/>
  <c r="Z12" i="13"/>
  <c r="AB12" i="13" s="1"/>
  <c r="Z28" i="13"/>
  <c r="AB28" i="13" s="1"/>
  <c r="Z44" i="13"/>
  <c r="AB6" i="13"/>
  <c r="AB30" i="13"/>
  <c r="AB32" i="13"/>
  <c r="AB4" i="13"/>
  <c r="CA33" i="12"/>
  <c r="BU45" i="12"/>
  <c r="BZ61" i="12"/>
  <c r="R32" i="13"/>
  <c r="R44" i="13"/>
  <c r="R52" i="13"/>
  <c r="M66" i="12"/>
  <c r="M67" i="12" s="1"/>
  <c r="M68" i="12" s="1"/>
  <c r="Q66" i="12"/>
  <c r="Q67" i="12" s="1"/>
  <c r="Q68" i="12" s="1"/>
  <c r="O66" i="12"/>
  <c r="O67" i="12" s="1"/>
  <c r="O68" i="12" s="1"/>
  <c r="L66" i="12"/>
  <c r="P66" i="12"/>
  <c r="P67" i="12" s="1"/>
  <c r="P68" i="12" s="1"/>
  <c r="BZ26" i="12"/>
  <c r="R4" i="13"/>
  <c r="BZ9" i="12"/>
  <c r="CC10" i="12"/>
  <c r="CB10" i="12"/>
  <c r="BZ10" i="12"/>
  <c r="BV10" i="12"/>
  <c r="BV12" i="12"/>
  <c r="CB12" i="12"/>
  <c r="BV15" i="12"/>
  <c r="CA15" i="12"/>
  <c r="CB18" i="12"/>
  <c r="BV19" i="12"/>
  <c r="BU20" i="12"/>
  <c r="BV20" i="12"/>
  <c r="CA20" i="12"/>
  <c r="CC23" i="12"/>
  <c r="CB25" i="12"/>
  <c r="BU12" i="12"/>
  <c r="CC15" i="12"/>
  <c r="CA23" i="12"/>
  <c r="AB66" i="12"/>
  <c r="AB67" i="12" s="1"/>
  <c r="AB68" i="12" s="1"/>
  <c r="BD66" i="12"/>
  <c r="BD67" i="12" s="1"/>
  <c r="BD68" i="12" s="1"/>
  <c r="BZ16" i="12"/>
  <c r="CC21" i="12"/>
  <c r="BZ21" i="12"/>
  <c r="BU21" i="12"/>
  <c r="CB21" i="12"/>
  <c r="CA21" i="12"/>
  <c r="BU26" i="12"/>
  <c r="BV33" i="12"/>
  <c r="CB29" i="12"/>
  <c r="BZ20" i="12"/>
  <c r="BZ12" i="12"/>
  <c r="CC33" i="12"/>
  <c r="CB33" i="12"/>
  <c r="BU33" i="12"/>
  <c r="BZ33" i="12"/>
  <c r="G66" i="12"/>
  <c r="G67" i="12" s="1"/>
  <c r="G68" i="12" s="1"/>
  <c r="K66" i="12"/>
  <c r="K67" i="12" s="1"/>
  <c r="K68" i="12" s="1"/>
  <c r="AZ66" i="12"/>
  <c r="AZ67" i="12" s="1"/>
  <c r="AZ68" i="12" s="1"/>
  <c r="AF66" i="12"/>
  <c r="AF67" i="12" s="1"/>
  <c r="AF68" i="12" s="1"/>
  <c r="AT66" i="12"/>
  <c r="AT67" i="12" s="1"/>
  <c r="AT68" i="12" s="1"/>
  <c r="BM66" i="12"/>
  <c r="BM67" i="12" s="1"/>
  <c r="BM68" i="12" s="1"/>
  <c r="CB42" i="12"/>
  <c r="BU42" i="12"/>
  <c r="BZ42" i="12"/>
  <c r="CA47" i="12"/>
  <c r="BU47" i="12"/>
  <c r="CB47" i="12"/>
  <c r="BZ47" i="12"/>
  <c r="BZ50" i="12"/>
  <c r="CB54" i="12"/>
  <c r="BU54" i="12"/>
  <c r="BZ54" i="12"/>
  <c r="BZ55" i="12"/>
  <c r="CB59" i="12"/>
  <c r="CA61" i="12"/>
  <c r="Y66" i="12"/>
  <c r="Y67" i="12" s="1"/>
  <c r="Y68" i="12" s="1"/>
  <c r="AQ66" i="12"/>
  <c r="AQ67" i="12" s="1"/>
  <c r="AQ68" i="12" s="1"/>
  <c r="BE66" i="12"/>
  <c r="BE67" i="12" s="1"/>
  <c r="BE68" i="12" s="1"/>
  <c r="N66" i="12"/>
  <c r="N67" i="12" s="1"/>
  <c r="N68" i="12" s="1"/>
  <c r="CA42" i="12"/>
  <c r="CC47" i="12"/>
  <c r="BI66" i="12"/>
  <c r="BI67" i="12" s="1"/>
  <c r="BI68" i="12" s="1"/>
  <c r="BL66" i="12"/>
  <c r="BL67" i="12" s="1"/>
  <c r="BL68" i="12" s="1"/>
  <c r="X66" i="12"/>
  <c r="X67" i="12" s="1"/>
  <c r="X68" i="12" s="1"/>
  <c r="CC45" i="12"/>
  <c r="CK21" i="3"/>
  <c r="CH21" i="3"/>
  <c r="CI25" i="3"/>
  <c r="CK25" i="3"/>
  <c r="CJ25" i="3"/>
  <c r="CI57" i="3"/>
  <c r="CJ57" i="3"/>
  <c r="CH10" i="3"/>
  <c r="CI10" i="3"/>
  <c r="CK11" i="3"/>
  <c r="CI11" i="3"/>
  <c r="CH11" i="3"/>
  <c r="CJ11" i="3"/>
  <c r="CH55" i="3"/>
  <c r="CJ55" i="3"/>
  <c r="CI55" i="3"/>
  <c r="CK55" i="3"/>
  <c r="CB77" i="3"/>
  <c r="CD78" i="3"/>
  <c r="CI50" i="3"/>
  <c r="CI63" i="3"/>
  <c r="CH49" i="3"/>
  <c r="CJ51" i="3"/>
  <c r="CI35" i="3"/>
  <c r="V78" i="3"/>
  <c r="AQ78" i="3"/>
  <c r="CH33" i="3"/>
  <c r="CJ17" i="3"/>
  <c r="CK63" i="3"/>
  <c r="CI14" i="3"/>
  <c r="CJ49" i="3"/>
  <c r="CH59" i="3"/>
  <c r="CH63" i="3"/>
  <c r="CK49" i="3"/>
  <c r="CH51" i="3"/>
  <c r="CI51" i="3"/>
  <c r="CH19" i="3"/>
  <c r="CH30" i="3"/>
  <c r="CI30" i="3"/>
  <c r="CK34" i="3"/>
  <c r="CI34" i="3"/>
  <c r="CJ34" i="3"/>
  <c r="CJ39" i="3"/>
  <c r="CI39" i="3"/>
  <c r="CJ30" i="3"/>
  <c r="CH39" i="3"/>
  <c r="CI23" i="3"/>
  <c r="CK46" i="3"/>
  <c r="CK47" i="3"/>
  <c r="CH47" i="3"/>
  <c r="CJ54" i="3"/>
  <c r="CK54" i="3"/>
  <c r="CK10" i="3"/>
  <c r="CJ10" i="3"/>
  <c r="CK7" i="3"/>
  <c r="CH7" i="3"/>
  <c r="CI7" i="3"/>
  <c r="CJ27" i="3"/>
  <c r="CK27" i="3"/>
  <c r="CK43" i="3"/>
  <c r="CH43" i="3"/>
  <c r="CI43" i="3"/>
  <c r="CK57" i="3"/>
  <c r="CH57" i="3"/>
  <c r="CJ38" i="3"/>
  <c r="CK38" i="3"/>
  <c r="CI58" i="3"/>
  <c r="CH58" i="3"/>
  <c r="CJ58" i="3"/>
  <c r="CE75" i="3"/>
  <c r="BY78" i="3"/>
  <c r="CH50" i="3"/>
  <c r="CK50" i="3"/>
  <c r="CK39" i="3"/>
  <c r="CH34" i="3"/>
  <c r="CI62" i="3"/>
  <c r="CJ62" i="3"/>
  <c r="CK62" i="3"/>
  <c r="CK18" i="3"/>
  <c r="CH18" i="3"/>
  <c r="CI15" i="3"/>
  <c r="CJ15" i="3"/>
  <c r="CK15" i="3"/>
  <c r="CH15" i="3"/>
  <c r="CI31" i="3"/>
  <c r="CJ31" i="3"/>
  <c r="CK31" i="3"/>
  <c r="CK37" i="3"/>
  <c r="CH37" i="3"/>
  <c r="CJ37" i="3"/>
  <c r="CI61" i="3"/>
  <c r="CH61" i="3"/>
  <c r="CK61" i="3"/>
  <c r="CK9" i="3"/>
  <c r="CH9" i="3"/>
  <c r="CI29" i="3"/>
  <c r="CJ29" i="3"/>
  <c r="CK29" i="3"/>
  <c r="CK17" i="3"/>
  <c r="CH17" i="3"/>
  <c r="BG77" i="3"/>
  <c r="BN78" i="3"/>
  <c r="BF78" i="3"/>
  <c r="CK56" i="3"/>
  <c r="CH56" i="3"/>
  <c r="CK23" i="3"/>
  <c r="CH23" i="3"/>
  <c r="CI53" i="3"/>
  <c r="CK53" i="3"/>
  <c r="CH53" i="3"/>
  <c r="CH41" i="3"/>
  <c r="CI41" i="3"/>
  <c r="CI21" i="3"/>
  <c r="CJ21" i="3"/>
  <c r="CI46" i="3"/>
  <c r="CH46" i="3"/>
  <c r="CI47" i="3"/>
  <c r="CI54" i="3"/>
  <c r="CJ18" i="3"/>
  <c r="CI18" i="3"/>
  <c r="CK41" i="3"/>
  <c r="CJ41" i="3"/>
  <c r="CH27" i="3"/>
  <c r="CH38" i="3"/>
  <c r="CJ9" i="3"/>
  <c r="CH25" i="3"/>
  <c r="CK14" i="3"/>
  <c r="CJ14" i="3"/>
  <c r="CJ8" i="3"/>
  <c r="CI8" i="3"/>
  <c r="CH8" i="3"/>
  <c r="CI26" i="3"/>
  <c r="CK26" i="3"/>
  <c r="CJ26" i="3"/>
  <c r="CI19" i="3"/>
  <c r="CJ19" i="3"/>
  <c r="CJ35" i="3"/>
  <c r="CK35" i="3"/>
  <c r="CI45" i="3"/>
  <c r="CH45" i="3"/>
  <c r="CJ45" i="3"/>
  <c r="CJ59" i="3"/>
  <c r="CI59" i="3"/>
  <c r="CJ13" i="3"/>
  <c r="CH13" i="3"/>
  <c r="CK13" i="3"/>
  <c r="CJ33" i="3"/>
  <c r="CI33" i="3"/>
  <c r="CK24" i="3"/>
  <c r="CJ24" i="3"/>
  <c r="CI24" i="3"/>
  <c r="O78" i="3"/>
  <c r="AK78" i="3"/>
  <c r="CE76" i="3"/>
  <c r="CG76" i="3"/>
  <c r="CI16" i="3"/>
  <c r="CK16" i="3"/>
  <c r="CI20" i="3"/>
  <c r="CJ20" i="3"/>
  <c r="CJ28" i="3"/>
  <c r="CK28" i="3"/>
  <c r="CH32" i="3"/>
  <c r="CK32" i="3"/>
  <c r="CJ32" i="3"/>
  <c r="CK36" i="3"/>
  <c r="CJ36" i="3"/>
  <c r="CI60" i="3"/>
  <c r="CH60" i="3"/>
  <c r="CG6" i="3"/>
  <c r="CG22" i="3"/>
  <c r="CG42" i="3"/>
  <c r="CG75" i="3"/>
  <c r="R60" i="13"/>
  <c r="CF65" i="3"/>
  <c r="R8" i="13"/>
  <c r="R12" i="13"/>
  <c r="R16" i="13"/>
  <c r="R20" i="13"/>
  <c r="R48" i="13"/>
  <c r="AB7" i="13"/>
  <c r="AB11" i="13"/>
  <c r="CI5" i="3"/>
  <c r="CH5" i="3"/>
  <c r="CK5" i="3"/>
  <c r="CJ5" i="3"/>
  <c r="AB5" i="13"/>
  <c r="AB9" i="13"/>
  <c r="AB13" i="13"/>
  <c r="AB18" i="13"/>
  <c r="AB22" i="13"/>
  <c r="AB26" i="13"/>
  <c r="AB33" i="13"/>
  <c r="AB37" i="13"/>
  <c r="AB41" i="13"/>
  <c r="AB45" i="13"/>
  <c r="AB49" i="13"/>
  <c r="AB53" i="13"/>
  <c r="AB57" i="13"/>
  <c r="AB61" i="13"/>
  <c r="AB17" i="13"/>
  <c r="AB21" i="13"/>
  <c r="AB25" i="13"/>
  <c r="AB29" i="13"/>
  <c r="AB14" i="13"/>
  <c r="AB16" i="13"/>
  <c r="AB20" i="13"/>
  <c r="AB24" i="13"/>
  <c r="AB19" i="13"/>
  <c r="AB34" i="13"/>
  <c r="AB38" i="13"/>
  <c r="AB46" i="13"/>
  <c r="AB50" i="13"/>
  <c r="AB54" i="13"/>
  <c r="AB58" i="13"/>
  <c r="AB62" i="13"/>
  <c r="AB43" i="13"/>
  <c r="AB47" i="13"/>
  <c r="AB51" i="13"/>
  <c r="AB63" i="13"/>
  <c r="AB36" i="13"/>
  <c r="AB44" i="13"/>
  <c r="AB52" i="13"/>
  <c r="AB56" i="13"/>
  <c r="AB60" i="13"/>
  <c r="BU51" i="12" l="1"/>
  <c r="BU48" i="12"/>
  <c r="CC32" i="12"/>
  <c r="BV32" i="12"/>
  <c r="BV7" i="12"/>
  <c r="BU19" i="12"/>
  <c r="CB58" i="12"/>
  <c r="BZ43" i="12"/>
  <c r="BZ40" i="12"/>
  <c r="BU15" i="12"/>
  <c r="BZ32" i="12"/>
  <c r="BZ15" i="12"/>
  <c r="CE15" i="12" s="1"/>
  <c r="CC40" i="12"/>
  <c r="BU62" i="12"/>
  <c r="CA57" i="12"/>
  <c r="BU24" i="12"/>
  <c r="CC57" i="12"/>
  <c r="CA46" i="12"/>
  <c r="CC62" i="12"/>
  <c r="BU61" i="12"/>
  <c r="BU57" i="12"/>
  <c r="BZ49" i="12"/>
  <c r="CB48" i="12"/>
  <c r="BU9" i="12"/>
  <c r="BW9" i="12" s="1"/>
  <c r="BV61" i="12"/>
  <c r="CA9" i="12"/>
  <c r="BU29" i="12"/>
  <c r="BV57" i="12"/>
  <c r="CA48" i="12"/>
  <c r="CA50" i="12"/>
  <c r="CC61" i="12"/>
  <c r="CA62" i="12"/>
  <c r="CE62" i="12" s="1"/>
  <c r="CC50" i="12"/>
  <c r="CA29" i="12"/>
  <c r="CA40" i="12"/>
  <c r="BV62" i="12"/>
  <c r="BW62" i="12" s="1"/>
  <c r="CB57" i="12"/>
  <c r="BV48" i="12"/>
  <c r="CC46" i="12"/>
  <c r="BU49" i="12"/>
  <c r="BZ17" i="12"/>
  <c r="BV17" i="12"/>
  <c r="CB9" i="12"/>
  <c r="CC29" i="12"/>
  <c r="CF29" i="12" s="1"/>
  <c r="BU50" i="12"/>
  <c r="BZ48" i="12"/>
  <c r="CB62" i="12"/>
  <c r="BU58" i="12"/>
  <c r="AO66" i="12"/>
  <c r="AO67" i="12" s="1"/>
  <c r="AO68" i="12" s="1"/>
  <c r="CA32" i="12"/>
  <c r="BV50" i="12"/>
  <c r="BW50" i="12" s="1"/>
  <c r="CA43" i="12"/>
  <c r="CC9" i="12"/>
  <c r="CA36" i="12"/>
  <c r="CB32" i="12"/>
  <c r="CF32" i="12" s="1"/>
  <c r="BZ56" i="12"/>
  <c r="CF65" i="13"/>
  <c r="AT65" i="13"/>
  <c r="AT64" i="13"/>
  <c r="CA27" i="12"/>
  <c r="CA17" i="12"/>
  <c r="BV6" i="12"/>
  <c r="CB63" i="12"/>
  <c r="CB4" i="12"/>
  <c r="AP66" i="12"/>
  <c r="AP67" i="12" s="1"/>
  <c r="AP68" i="12" s="1"/>
  <c r="BQ66" i="12"/>
  <c r="BQ67" i="12" s="1"/>
  <c r="BQ68" i="12" s="1"/>
  <c r="BV45" i="12"/>
  <c r="BW45" i="12" s="1"/>
  <c r="BX45" i="12" s="1"/>
  <c r="BV38" i="12"/>
  <c r="BW38" i="12" s="1"/>
  <c r="CC7" i="12"/>
  <c r="CC60" i="12"/>
  <c r="CC37" i="12"/>
  <c r="CF37" i="12" s="1"/>
  <c r="CC11" i="12"/>
  <c r="CF11" i="12" s="1"/>
  <c r="CC43" i="12"/>
  <c r="BZ51" i="12"/>
  <c r="BU52" i="12"/>
  <c r="BZ5" i="12"/>
  <c r="BV40" i="12"/>
  <c r="BS66" i="12"/>
  <c r="BS67" i="12" s="1"/>
  <c r="BS68" i="12" s="1"/>
  <c r="CA34" i="12"/>
  <c r="BV58" i="12"/>
  <c r="BV52" i="12"/>
  <c r="BU46" i="12"/>
  <c r="CB40" i="12"/>
  <c r="CF40" i="12" s="1"/>
  <c r="BU5" i="12"/>
  <c r="CA11" i="12"/>
  <c r="BV23" i="12"/>
  <c r="BV37" i="12"/>
  <c r="CB36" i="12"/>
  <c r="AN66" i="12"/>
  <c r="AN67" i="12" s="1"/>
  <c r="AN68" i="12" s="1"/>
  <c r="CA37" i="12"/>
  <c r="CB5" i="12"/>
  <c r="CC44" i="12"/>
  <c r="CA22" i="12"/>
  <c r="CA14" i="12"/>
  <c r="BV60" i="12"/>
  <c r="CB39" i="12"/>
  <c r="BZ59" i="12"/>
  <c r="BW15" i="12"/>
  <c r="CA52" i="12"/>
  <c r="BZ58" i="12"/>
  <c r="CE58" i="12" s="1"/>
  <c r="BU53" i="12"/>
  <c r="CC52" i="12"/>
  <c r="CB46" i="12"/>
  <c r="CF46" i="12" s="1"/>
  <c r="BV11" i="12"/>
  <c r="CC6" i="12"/>
  <c r="CC8" i="12"/>
  <c r="BV8" i="12"/>
  <c r="BW8" i="12" s="1"/>
  <c r="CB38" i="12"/>
  <c r="CA8" i="12"/>
  <c r="BV43" i="12"/>
  <c r="CB43" i="12"/>
  <c r="BV46" i="12"/>
  <c r="CC58" i="12"/>
  <c r="CC51" i="12"/>
  <c r="BU11" i="12"/>
  <c r="BZ11" i="12"/>
  <c r="BU23" i="12"/>
  <c r="CB23" i="12"/>
  <c r="BZ45" i="12"/>
  <c r="BZ52" i="12"/>
  <c r="BU40" i="12"/>
  <c r="L67" i="12"/>
  <c r="L68" i="12" s="1"/>
  <c r="CA63" i="12"/>
  <c r="BZ60" i="12"/>
  <c r="CB53" i="12"/>
  <c r="BV29" i="12"/>
  <c r="CA6" i="12"/>
  <c r="CB13" i="12"/>
  <c r="CF13" i="12" s="1"/>
  <c r="CA24" i="12"/>
  <c r="CC22" i="12"/>
  <c r="CB16" i="12"/>
  <c r="BU6" i="12"/>
  <c r="CA45" i="12"/>
  <c r="BZ19" i="12"/>
  <c r="CC19" i="12"/>
  <c r="CC17" i="12"/>
  <c r="CF17" i="12" s="1"/>
  <c r="BZ7" i="12"/>
  <c r="CC53" i="12"/>
  <c r="BU4" i="12"/>
  <c r="CC24" i="12"/>
  <c r="BZ6" i="12"/>
  <c r="BU37" i="12"/>
  <c r="BV5" i="12"/>
  <c r="CC38" i="12"/>
  <c r="BU36" i="12"/>
  <c r="CA39" i="12"/>
  <c r="BZ13" i="12"/>
  <c r="AK66" i="12"/>
  <c r="AK67" i="12" s="1"/>
  <c r="AK68" i="12" s="1"/>
  <c r="CB6" i="12"/>
  <c r="CC26" i="12"/>
  <c r="CB44" i="12"/>
  <c r="BU22" i="12"/>
  <c r="CB34" i="12"/>
  <c r="BG66" i="12"/>
  <c r="BG67" i="12" s="1"/>
  <c r="BG68" i="12" s="1"/>
  <c r="BU60" i="12"/>
  <c r="BU55" i="12"/>
  <c r="BZ53" i="12"/>
  <c r="CE53" i="12" s="1"/>
  <c r="BZ37" i="12"/>
  <c r="BU16" i="12"/>
  <c r="CB8" i="12"/>
  <c r="CF8" i="12" s="1"/>
  <c r="BV53" i="12"/>
  <c r="CA26" i="12"/>
  <c r="BZ24" i="12"/>
  <c r="BV16" i="12"/>
  <c r="CA5" i="12"/>
  <c r="CA19" i="12"/>
  <c r="BU17" i="12"/>
  <c r="F66" i="12"/>
  <c r="F67" i="12" s="1"/>
  <c r="F68" i="12" s="1"/>
  <c r="CB7" i="12"/>
  <c r="CA4" i="12"/>
  <c r="CC39" i="12"/>
  <c r="R66" i="12"/>
  <c r="R67" i="12" s="1"/>
  <c r="R68" i="12" s="1"/>
  <c r="CC36" i="12"/>
  <c r="BZ39" i="12"/>
  <c r="CE39" i="12" s="1"/>
  <c r="W66" i="12"/>
  <c r="W67" i="12" s="1"/>
  <c r="W68" i="12" s="1"/>
  <c r="BZ36" i="12"/>
  <c r="CE36" i="12" s="1"/>
  <c r="AW66" i="12"/>
  <c r="AW67" i="12" s="1"/>
  <c r="AW68" i="12" s="1"/>
  <c r="BZ4" i="12"/>
  <c r="BV4" i="12"/>
  <c r="CA38" i="12"/>
  <c r="BU63" i="12"/>
  <c r="CC4" i="12"/>
  <c r="BV26" i="12"/>
  <c r="CB45" i="12"/>
  <c r="CB37" i="12"/>
  <c r="BZ29" i="12"/>
  <c r="CC5" i="12"/>
  <c r="CB24" i="12"/>
  <c r="CC16" i="12"/>
  <c r="BU8" i="12"/>
  <c r="BZ38" i="12"/>
  <c r="BU64" i="13"/>
  <c r="DB65" i="13"/>
  <c r="DB66" i="13"/>
  <c r="DB64" i="13"/>
  <c r="AT66" i="13"/>
  <c r="CB27" i="12"/>
  <c r="T66" i="12"/>
  <c r="T67" i="12" s="1"/>
  <c r="T68" i="12" s="1"/>
  <c r="CA7" i="12"/>
  <c r="CE7" i="12" s="1"/>
  <c r="CC35" i="12"/>
  <c r="AH66" i="12"/>
  <c r="AH67" i="12" s="1"/>
  <c r="AH68" i="12" s="1"/>
  <c r="AY66" i="12"/>
  <c r="AY67" i="12" s="1"/>
  <c r="AY68" i="12" s="1"/>
  <c r="CA49" i="12"/>
  <c r="BV30" i="12"/>
  <c r="BU28" i="12"/>
  <c r="CA25" i="12"/>
  <c r="BH66" i="12"/>
  <c r="BH67" i="12" s="1"/>
  <c r="BH68" i="12" s="1"/>
  <c r="CB41" i="12"/>
  <c r="CT65" i="13"/>
  <c r="BV49" i="12"/>
  <c r="BU27" i="12"/>
  <c r="CC14" i="12"/>
  <c r="CC49" i="12"/>
  <c r="BV41" i="12"/>
  <c r="CC25" i="12"/>
  <c r="CA18" i="12"/>
  <c r="CE18" i="12" s="1"/>
  <c r="CA41" i="12"/>
  <c r="CA28" i="12"/>
  <c r="BV27" i="12"/>
  <c r="BW27" i="12" s="1"/>
  <c r="BX27" i="12" s="1"/>
  <c r="BZ41" i="12"/>
  <c r="CE41" i="12" s="1"/>
  <c r="CB30" i="12"/>
  <c r="BU25" i="12"/>
  <c r="CC27" i="12"/>
  <c r="CB14" i="12"/>
  <c r="CC18" i="12"/>
  <c r="CF20" i="12"/>
  <c r="BZ25" i="12"/>
  <c r="BU18" i="12"/>
  <c r="CC28" i="12"/>
  <c r="BZ28" i="12"/>
  <c r="BF66" i="12"/>
  <c r="BF67" i="12" s="1"/>
  <c r="BF68" i="12" s="1"/>
  <c r="CT66" i="13"/>
  <c r="CT64" i="13"/>
  <c r="CF6" i="12"/>
  <c r="BW42" i="12"/>
  <c r="BX42" i="12" s="1"/>
  <c r="CC41" i="12"/>
  <c r="CB28" i="12"/>
  <c r="BV14" i="12"/>
  <c r="BZ27" i="12"/>
  <c r="BU14" i="12"/>
  <c r="BV18" i="12"/>
  <c r="BV25" i="12"/>
  <c r="BV28" i="12"/>
  <c r="CF66" i="13"/>
  <c r="CA44" i="12"/>
  <c r="BU34" i="12"/>
  <c r="BW32" i="12"/>
  <c r="BX32" i="12" s="1"/>
  <c r="BV44" i="12"/>
  <c r="BV34" i="12"/>
  <c r="BZ44" i="12"/>
  <c r="CE44" i="12" s="1"/>
  <c r="BU44" i="12"/>
  <c r="CF64" i="13"/>
  <c r="CC34" i="12"/>
  <c r="BZ34" i="12"/>
  <c r="BZ22" i="12"/>
  <c r="CB22" i="12"/>
  <c r="BV22" i="12"/>
  <c r="CF50" i="12"/>
  <c r="BW36" i="12"/>
  <c r="BX36" i="12" s="1"/>
  <c r="BU65" i="13"/>
  <c r="BU66" i="13"/>
  <c r="CF12" i="12"/>
  <c r="BZ35" i="12"/>
  <c r="BZ30" i="12"/>
  <c r="BU30" i="12"/>
  <c r="CA30" i="12"/>
  <c r="CC30" i="12"/>
  <c r="BC64" i="13"/>
  <c r="CA35" i="12"/>
  <c r="BV13" i="12"/>
  <c r="BU13" i="12"/>
  <c r="CA13" i="12"/>
  <c r="BC66" i="13"/>
  <c r="CF48" i="12"/>
  <c r="BC65" i="13"/>
  <c r="CF62" i="12"/>
  <c r="CE32" i="12"/>
  <c r="BW40" i="12"/>
  <c r="BX40" i="12" s="1"/>
  <c r="CF38" i="12"/>
  <c r="CA55" i="12"/>
  <c r="CC55" i="12"/>
  <c r="BV55" i="12"/>
  <c r="BU35" i="12"/>
  <c r="BV35" i="12"/>
  <c r="BZ63" i="12"/>
  <c r="CC63" i="12"/>
  <c r="BV63" i="12"/>
  <c r="BU39" i="12"/>
  <c r="BV39" i="12"/>
  <c r="BV56" i="12"/>
  <c r="CC56" i="12"/>
  <c r="CA56" i="12"/>
  <c r="CF23" i="12"/>
  <c r="CB56" i="12"/>
  <c r="BZ8" i="12"/>
  <c r="BU56" i="12"/>
  <c r="CF43" i="12"/>
  <c r="CA59" i="12"/>
  <c r="CC59" i="12"/>
  <c r="BV59" i="12"/>
  <c r="BU31" i="12"/>
  <c r="CA31" i="12"/>
  <c r="CC31" i="12"/>
  <c r="BZ31" i="12"/>
  <c r="BV31" i="12"/>
  <c r="BU7" i="12"/>
  <c r="S66" i="12"/>
  <c r="S67" i="12" s="1"/>
  <c r="S68" i="12" s="1"/>
  <c r="CB60" i="12"/>
  <c r="CA60" i="12"/>
  <c r="CB51" i="12"/>
  <c r="CA51" i="12"/>
  <c r="BV51" i="12"/>
  <c r="CE61" i="12"/>
  <c r="BW54" i="12"/>
  <c r="CE46" i="12"/>
  <c r="CF54" i="12"/>
  <c r="BW60" i="12"/>
  <c r="CF52" i="12"/>
  <c r="CF45" i="12"/>
  <c r="CE20" i="12"/>
  <c r="BW24" i="12"/>
  <c r="CE11" i="12"/>
  <c r="CE57" i="12"/>
  <c r="CE54" i="12"/>
  <c r="BW52" i="12"/>
  <c r="BW48" i="12"/>
  <c r="CE47" i="12"/>
  <c r="CF42" i="12"/>
  <c r="CE12" i="12"/>
  <c r="CF21" i="12"/>
  <c r="BW6" i="12"/>
  <c r="BW20" i="12"/>
  <c r="BW12" i="12"/>
  <c r="BW21" i="12"/>
  <c r="CF57" i="12"/>
  <c r="CE49" i="12"/>
  <c r="CF35" i="12"/>
  <c r="CE50" i="12"/>
  <c r="CF47" i="12"/>
  <c r="CF33" i="12"/>
  <c r="CE16" i="12"/>
  <c r="CF25" i="12"/>
  <c r="CF18" i="12"/>
  <c r="CF15" i="12"/>
  <c r="BW10" i="12"/>
  <c r="CE9" i="12"/>
  <c r="CF61" i="12"/>
  <c r="BW47" i="12"/>
  <c r="CE42" i="12"/>
  <c r="CE40" i="12"/>
  <c r="BW53" i="12"/>
  <c r="BW33" i="12"/>
  <c r="CE21" i="12"/>
  <c r="BW19" i="12"/>
  <c r="CE10" i="12"/>
  <c r="CE33" i="12"/>
  <c r="CF10" i="12"/>
  <c r="CF9" i="12"/>
  <c r="CE45" i="12"/>
  <c r="CE23" i="12"/>
  <c r="R64" i="13"/>
  <c r="BX15" i="12"/>
  <c r="CJ22" i="3"/>
  <c r="CK22" i="3"/>
  <c r="CI22" i="3"/>
  <c r="CH22" i="3"/>
  <c r="CK42" i="3"/>
  <c r="CJ42" i="3"/>
  <c r="CI42" i="3"/>
  <c r="CH42" i="3"/>
  <c r="AB66" i="13"/>
  <c r="AB64" i="13"/>
  <c r="AB65" i="13"/>
  <c r="R65" i="13"/>
  <c r="R66" i="13"/>
  <c r="CH6" i="3"/>
  <c r="CK6" i="3"/>
  <c r="CK65" i="3" s="1"/>
  <c r="CJ6" i="3"/>
  <c r="CI6" i="3"/>
  <c r="CG65" i="3"/>
  <c r="CE34" i="12" l="1"/>
  <c r="BW14" i="12"/>
  <c r="BW37" i="12"/>
  <c r="BX37" i="12" s="1"/>
  <c r="BW16" i="12"/>
  <c r="BX16" i="12" s="1"/>
  <c r="CE52" i="12"/>
  <c r="BW11" i="12"/>
  <c r="BW58" i="12"/>
  <c r="CE5" i="12"/>
  <c r="CE43" i="12"/>
  <c r="CE17" i="12"/>
  <c r="CE48" i="12"/>
  <c r="BW61" i="12"/>
  <c r="BX61" i="12" s="1"/>
  <c r="BW57" i="12"/>
  <c r="CF39" i="12"/>
  <c r="CJ65" i="3"/>
  <c r="CF53" i="12"/>
  <c r="CE29" i="12"/>
  <c r="CF7" i="12"/>
  <c r="CE24" i="12"/>
  <c r="CF58" i="12"/>
  <c r="BW46" i="12"/>
  <c r="BX46" i="12" s="1"/>
  <c r="CF56" i="12"/>
  <c r="CE6" i="12"/>
  <c r="CF14" i="12"/>
  <c r="BW23" i="12"/>
  <c r="CF16" i="12"/>
  <c r="CF36" i="12"/>
  <c r="BW63" i="12"/>
  <c r="CE37" i="12"/>
  <c r="BW29" i="12"/>
  <c r="BX29" i="12" s="1"/>
  <c r="CE19" i="12"/>
  <c r="CF26" i="12"/>
  <c r="CF55" i="12"/>
  <c r="CE26" i="12"/>
  <c r="BX38" i="12"/>
  <c r="BW43" i="12"/>
  <c r="BX43" i="12" s="1"/>
  <c r="CE25" i="12"/>
  <c r="CF49" i="12"/>
  <c r="CE14" i="12"/>
  <c r="CE35" i="12"/>
  <c r="BX54" i="12"/>
  <c r="CF22" i="12"/>
  <c r="CF31" i="12"/>
  <c r="CF27" i="12"/>
  <c r="CF41" i="12"/>
  <c r="CF34" i="12"/>
  <c r="BW44" i="12"/>
  <c r="CF4" i="12"/>
  <c r="CE4" i="12"/>
  <c r="BW4" i="12"/>
  <c r="BX4" i="12" s="1"/>
  <c r="BW5" i="12"/>
  <c r="BW66" i="12"/>
  <c r="CE56" i="12"/>
  <c r="BW25" i="12"/>
  <c r="BX25" i="12" s="1"/>
  <c r="BW26" i="12"/>
  <c r="BW28" i="12"/>
  <c r="BX28" i="12" s="1"/>
  <c r="CF19" i="12"/>
  <c r="CE55" i="12"/>
  <c r="CE13" i="12"/>
  <c r="BW17" i="12"/>
  <c r="CF5" i="12"/>
  <c r="CE38" i="12"/>
  <c r="CF44" i="12"/>
  <c r="CE27" i="12"/>
  <c r="CF28" i="12"/>
  <c r="CF59" i="12"/>
  <c r="CF24" i="12"/>
  <c r="CE60" i="12"/>
  <c r="BW41" i="12"/>
  <c r="CE22" i="12"/>
  <c r="BW49" i="12"/>
  <c r="BX49" i="12" s="1"/>
  <c r="BW34" i="12"/>
  <c r="BX34" i="12" s="1"/>
  <c r="BW18" i="12"/>
  <c r="CE63" i="12"/>
  <c r="CE28" i="12"/>
  <c r="BW55" i="12"/>
  <c r="BX55" i="12" s="1"/>
  <c r="BW22" i="12"/>
  <c r="BW30" i="12"/>
  <c r="BX30" i="12" s="1"/>
  <c r="BW13" i="12"/>
  <c r="CF63" i="12"/>
  <c r="BW59" i="12"/>
  <c r="BX59" i="12" s="1"/>
  <c r="CE30" i="12"/>
  <c r="BU66" i="12"/>
  <c r="CF30" i="12"/>
  <c r="CF60" i="12"/>
  <c r="BW31" i="12"/>
  <c r="BW56" i="12"/>
  <c r="BW51" i="12"/>
  <c r="CE31" i="12"/>
  <c r="CE59" i="12"/>
  <c r="BW39" i="12"/>
  <c r="CF51" i="12"/>
  <c r="BW7" i="12"/>
  <c r="BV64" i="12"/>
  <c r="BU64" i="12"/>
  <c r="CE51" i="12"/>
  <c r="CE8" i="12"/>
  <c r="BW35" i="12"/>
  <c r="BX44" i="12"/>
  <c r="BX62" i="12"/>
  <c r="BX12" i="12"/>
  <c r="BX6" i="12"/>
  <c r="BX60" i="12"/>
  <c r="BX8" i="12"/>
  <c r="BX57" i="12"/>
  <c r="BX47" i="12"/>
  <c r="BX9" i="12"/>
  <c r="BX58" i="12"/>
  <c r="BX50" i="12"/>
  <c r="BX24" i="12"/>
  <c r="BX19" i="12"/>
  <c r="BX11" i="12"/>
  <c r="BX33" i="12"/>
  <c r="BX10" i="12"/>
  <c r="BX5" i="12"/>
  <c r="BX53" i="12"/>
  <c r="BW67" i="12"/>
  <c r="BU67" i="12"/>
  <c r="BX21" i="12"/>
  <c r="BX48" i="12"/>
  <c r="BX41" i="12"/>
  <c r="BX7" i="12"/>
  <c r="BX14" i="12"/>
  <c r="BX20" i="12"/>
  <c r="BX52" i="12"/>
  <c r="CH65" i="3"/>
  <c r="CI65" i="3"/>
  <c r="BX23" i="12" l="1"/>
  <c r="BX26" i="12"/>
  <c r="BX63" i="12"/>
  <c r="BX17" i="12"/>
  <c r="BX13" i="12"/>
  <c r="BX18" i="12"/>
  <c r="BX22" i="12"/>
  <c r="BX39" i="12"/>
  <c r="BX51" i="12"/>
  <c r="BX56" i="12"/>
  <c r="BW64" i="12"/>
  <c r="BX31" i="12"/>
  <c r="BX35" i="12"/>
  <c r="BX64" i="12" l="1"/>
</calcChain>
</file>

<file path=xl/sharedStrings.xml><?xml version="1.0" encoding="utf-8"?>
<sst xmlns="http://schemas.openxmlformats.org/spreadsheetml/2006/main" count="1777" uniqueCount="478">
  <si>
    <t>Global List of MEAL Indicators</t>
  </si>
  <si>
    <t>Country Overall Performance</t>
  </si>
  <si>
    <t>Nutrition Specific</t>
  </si>
  <si>
    <t>Health System</t>
  </si>
  <si>
    <t>Food System</t>
  </si>
  <si>
    <t>SP</t>
  </si>
  <si>
    <t>Country</t>
  </si>
  <si>
    <t>Year SUN Start</t>
  </si>
  <si>
    <t>Humanitarian Status</t>
  </si>
  <si>
    <t>Networks presence</t>
  </si>
  <si>
    <t>BFHI</t>
  </si>
  <si>
    <t>Vit A Supplement</t>
  </si>
  <si>
    <t>Antenatal iron 90+</t>
  </si>
  <si>
    <t>U5 Deworming</t>
  </si>
  <si>
    <t>U5 ITN use</t>
  </si>
  <si>
    <t>Vaccination (DPT3)</t>
  </si>
  <si>
    <t>Social Protect Programmes</t>
  </si>
  <si>
    <t>BMS Code</t>
  </si>
  <si>
    <t>Maternity Protection</t>
  </si>
  <si>
    <t>Malaria incidence</t>
  </si>
  <si>
    <t>Early marriage</t>
  </si>
  <si>
    <t>U5 Overweight</t>
  </si>
  <si>
    <t>Female Diabetes</t>
  </si>
  <si>
    <t>Female Hypertension</t>
  </si>
  <si>
    <t>Proportion below poverty line</t>
  </si>
  <si>
    <t>U5 Mortality Rate</t>
  </si>
  <si>
    <t>NCD mortality rate</t>
  </si>
  <si>
    <t>Annual GDP growth per capita</t>
  </si>
  <si>
    <t># missing data</t>
  </si>
  <si>
    <t>% available data</t>
  </si>
  <si>
    <t>70-79% available data</t>
  </si>
  <si>
    <t>60-69%</t>
  </si>
  <si>
    <t>&lt;60</t>
  </si>
  <si>
    <t># critical</t>
  </si>
  <si>
    <t># poor</t>
  </si>
  <si>
    <t># moderate</t>
  </si>
  <si>
    <t># good</t>
  </si>
  <si>
    <t>Bangladesh</t>
  </si>
  <si>
    <t>*</t>
  </si>
  <si>
    <t>Benin</t>
  </si>
  <si>
    <t>Botswana</t>
  </si>
  <si>
    <t>Burkina Faso</t>
  </si>
  <si>
    <t>Burundi</t>
  </si>
  <si>
    <t>Cambodia</t>
  </si>
  <si>
    <t>Cameroon</t>
  </si>
  <si>
    <t>Central African Republic</t>
  </si>
  <si>
    <t>Chad</t>
  </si>
  <si>
    <t>Comoros</t>
  </si>
  <si>
    <t>Congo</t>
  </si>
  <si>
    <t>Costa Rica</t>
  </si>
  <si>
    <t>Cote d'Ivoire</t>
  </si>
  <si>
    <t>DR Congo</t>
  </si>
  <si>
    <t>El Salvador</t>
  </si>
  <si>
    <t>Ethiopia</t>
  </si>
  <si>
    <t>Gabon</t>
  </si>
  <si>
    <t>Gambia</t>
  </si>
  <si>
    <t>Ghana</t>
  </si>
  <si>
    <t>Guatemala</t>
  </si>
  <si>
    <t>Guinea</t>
  </si>
  <si>
    <t>Guinea-Bissau</t>
  </si>
  <si>
    <t>Haiti</t>
  </si>
  <si>
    <t>Indonesia</t>
  </si>
  <si>
    <t>Kenya</t>
  </si>
  <si>
    <t>Kyrgyzstan</t>
  </si>
  <si>
    <t>Lao PDR</t>
  </si>
  <si>
    <t>Lesotho</t>
  </si>
  <si>
    <t>Liberia</t>
  </si>
  <si>
    <t>Madagascar</t>
  </si>
  <si>
    <t>Malawi</t>
  </si>
  <si>
    <t>Mali</t>
  </si>
  <si>
    <t>Mauritania</t>
  </si>
  <si>
    <t>Mozambique</t>
  </si>
  <si>
    <t>Myanmar</t>
  </si>
  <si>
    <t>Namibia</t>
  </si>
  <si>
    <t>Nepal</t>
  </si>
  <si>
    <t>Niger</t>
  </si>
  <si>
    <t>Nigeria</t>
  </si>
  <si>
    <t>Pakistan</t>
  </si>
  <si>
    <t>Papua New Guinea</t>
  </si>
  <si>
    <t>Peru</t>
  </si>
  <si>
    <t>Philippines</t>
  </si>
  <si>
    <t>Rwanda</t>
  </si>
  <si>
    <t>Senegal</t>
  </si>
  <si>
    <t>Sierra Leone</t>
  </si>
  <si>
    <t>Somalia</t>
  </si>
  <si>
    <t>South Sudan</t>
  </si>
  <si>
    <t>Sri Lanka</t>
  </si>
  <si>
    <t>Sudan</t>
  </si>
  <si>
    <t>Swaziland</t>
  </si>
  <si>
    <t>Tajikistan</t>
  </si>
  <si>
    <t>Togo</t>
  </si>
  <si>
    <t>Uganda</t>
  </si>
  <si>
    <t>Viet Nam</t>
  </si>
  <si>
    <t>Yemen</t>
  </si>
  <si>
    <t>Zambia</t>
  </si>
  <si>
    <t>Zimbabwe</t>
  </si>
  <si>
    <t>LEGEND</t>
  </si>
  <si>
    <t># of networks</t>
  </si>
  <si>
    <t>%</t>
  </si>
  <si>
    <t>per 1000 population</t>
  </si>
  <si>
    <t>per 1000 women 15-49y</t>
  </si>
  <si>
    <t>per 1000 uninfected pop</t>
  </si>
  <si>
    <t>per 1000 live births</t>
  </si>
  <si>
    <t>per 100,000 population</t>
  </si>
  <si>
    <r>
      <rPr>
        <sz val="6"/>
        <color theme="1"/>
        <rFont val="Calibri"/>
        <family val="2"/>
      </rPr>
      <t>≤</t>
    </r>
    <r>
      <rPr>
        <sz val="6"/>
        <color theme="1"/>
        <rFont val="Calibri"/>
        <family val="2"/>
        <scheme val="minor"/>
      </rPr>
      <t>1</t>
    </r>
  </si>
  <si>
    <t>none</t>
  </si>
  <si>
    <t>0-9%</t>
  </si>
  <si>
    <t>0-59%</t>
  </si>
  <si>
    <t>0-39%</t>
  </si>
  <si>
    <t>0-14%</t>
  </si>
  <si>
    <t>0.001-0.4</t>
  </si>
  <si>
    <t>0-24%</t>
  </si>
  <si>
    <t>0-19%</t>
  </si>
  <si>
    <t>0-49%</t>
  </si>
  <si>
    <t>0-34%</t>
  </si>
  <si>
    <t>0-29%</t>
  </si>
  <si>
    <t>0-99 g</t>
  </si>
  <si>
    <t>None</t>
  </si>
  <si>
    <t>Not achieved</t>
  </si>
  <si>
    <t>25+%</t>
  </si>
  <si>
    <t>0-54%</t>
  </si>
  <si>
    <t>250+</t>
  </si>
  <si>
    <t>1000+</t>
  </si>
  <si>
    <t>150+</t>
  </si>
  <si>
    <t>2.0+</t>
  </si>
  <si>
    <t>350+</t>
  </si>
  <si>
    <t>30+%</t>
  </si>
  <si>
    <t>40+%</t>
  </si>
  <si>
    <t>70+%</t>
  </si>
  <si>
    <t>4.0+ g</t>
  </si>
  <si>
    <t>15+%</t>
  </si>
  <si>
    <t>10+%</t>
  </si>
  <si>
    <t>20+%</t>
  </si>
  <si>
    <t>50+%</t>
  </si>
  <si>
    <t>&lt;0%</t>
  </si>
  <si>
    <t>1-2</t>
  </si>
  <si>
    <t>10-39%</t>
  </si>
  <si>
    <t>60-79%</t>
  </si>
  <si>
    <t>40-59%</t>
  </si>
  <si>
    <t>15-29%</t>
  </si>
  <si>
    <t>0.5-0.9</t>
  </si>
  <si>
    <t>25-39%</t>
  </si>
  <si>
    <t>20-39%</t>
  </si>
  <si>
    <t>50-79%</t>
  </si>
  <si>
    <t>35-49%</t>
  </si>
  <si>
    <t>30-39%</t>
  </si>
  <si>
    <t>100-249 g</t>
  </si>
  <si>
    <t>Few</t>
  </si>
  <si>
    <t>18-24%</t>
  </si>
  <si>
    <t>55-69%</t>
  </si>
  <si>
    <t>20-34%</t>
  </si>
  <si>
    <t>100-249</t>
  </si>
  <si>
    <t>100-999</t>
  </si>
  <si>
    <t>100-149</t>
  </si>
  <si>
    <t>0.50-1.9</t>
  </si>
  <si>
    <t>200-349</t>
  </si>
  <si>
    <t>20-29%</t>
  </si>
  <si>
    <t>30-49%</t>
  </si>
  <si>
    <t>85+%</t>
  </si>
  <si>
    <t>&lt;0</t>
  </si>
  <si>
    <t>15-34%</t>
  </si>
  <si>
    <t>25-49%</t>
  </si>
  <si>
    <t>10-19%</t>
  </si>
  <si>
    <t>15-24%</t>
  </si>
  <si>
    <t>100-199 g</t>
  </si>
  <si>
    <t>3.0-3.9 g</t>
  </si>
  <si>
    <t>100-199</t>
  </si>
  <si>
    <t>10-14%</t>
  </si>
  <si>
    <t>7-9%</t>
  </si>
  <si>
    <t>15-19%</t>
  </si>
  <si>
    <t>70-99</t>
  </si>
  <si>
    <t>701-800</t>
  </si>
  <si>
    <t>60-64</t>
  </si>
  <si>
    <t>3-4</t>
  </si>
  <si>
    <t>40-74%</t>
  </si>
  <si>
    <t>80-89%</t>
  </si>
  <si>
    <t>1-1.9</t>
  </si>
  <si>
    <t>40-54%</t>
  </si>
  <si>
    <t>50-64%</t>
  </si>
  <si>
    <t>40-50%</t>
  </si>
  <si>
    <t>250-399 g</t>
  </si>
  <si>
    <t>15-49%</t>
  </si>
  <si>
    <t>Many</t>
  </si>
  <si>
    <t>Partial</t>
  </si>
  <si>
    <t>12-17%</t>
  </si>
  <si>
    <t>70-84%</t>
  </si>
  <si>
    <t>35-59%</t>
  </si>
  <si>
    <t>10-99</t>
  </si>
  <si>
    <t>44-99</t>
  </si>
  <si>
    <t>0.25-0.49</t>
  </si>
  <si>
    <t>200-399 g</t>
  </si>
  <si>
    <t>2.0-2.9 g</t>
  </si>
  <si>
    <t>200-299</t>
  </si>
  <si>
    <t>5-9%</t>
  </si>
  <si>
    <t>4-6%</t>
  </si>
  <si>
    <t>40-69</t>
  </si>
  <si>
    <t>601-700</t>
  </si>
  <si>
    <t>65-74</t>
  </si>
  <si>
    <t>5-6</t>
  </si>
  <si>
    <t>Yes</t>
  </si>
  <si>
    <t>60+%</t>
  </si>
  <si>
    <t>75+%</t>
  </si>
  <si>
    <t>90+%</t>
  </si>
  <si>
    <t>2+</t>
  </si>
  <si>
    <t>55+%</t>
  </si>
  <si>
    <t>65+%</t>
  </si>
  <si>
    <t>51+%</t>
  </si>
  <si>
    <t>400+ g</t>
  </si>
  <si>
    <t>Full</t>
  </si>
  <si>
    <t>0-11%</t>
  </si>
  <si>
    <t>&lt;10</t>
  </si>
  <si>
    <t>0-9</t>
  </si>
  <si>
    <t>0-43</t>
  </si>
  <si>
    <t>0-0.24</t>
  </si>
  <si>
    <t>0-99</t>
  </si>
  <si>
    <t>0-74%</t>
  </si>
  <si>
    <t>0-1.9 g</t>
  </si>
  <si>
    <t>&lt;20%</t>
  </si>
  <si>
    <t>&lt;5%</t>
  </si>
  <si>
    <t>&lt;4%</t>
  </si>
  <si>
    <t>&lt;10%</t>
  </si>
  <si>
    <t>0-600</t>
  </si>
  <si>
    <t>No data</t>
  </si>
  <si>
    <t>SUN Country Median</t>
  </si>
  <si>
    <t>Average</t>
  </si>
  <si>
    <t>Data availability, n</t>
  </si>
  <si>
    <t>Data coverage, % of SUN countries (n/59)</t>
  </si>
  <si>
    <t>&lt;75% of countries with data</t>
  </si>
  <si>
    <t># critical + poor</t>
  </si>
  <si>
    <t># moderate + good</t>
  </si>
  <si>
    <t>&lt;5</t>
  </si>
  <si>
    <t xml:space="preserve">Indicator </t>
  </si>
  <si>
    <t>Mandatory food fortification</t>
  </si>
  <si>
    <t>Budget analysis completeness</t>
  </si>
  <si>
    <t>Right to Food</t>
  </si>
  <si>
    <t>1 of 4</t>
  </si>
  <si>
    <t>2 of 4</t>
  </si>
  <si>
    <t>3 of 4</t>
  </si>
  <si>
    <t>All 4</t>
  </si>
  <si>
    <t>&lt;$1</t>
  </si>
  <si>
    <t>$1-4</t>
  </si>
  <si>
    <t>$5-7</t>
  </si>
  <si>
    <t>$8+</t>
  </si>
  <si>
    <t>&lt;1%</t>
  </si>
  <si>
    <t>1-4%</t>
  </si>
  <si>
    <t>$5-9</t>
  </si>
  <si>
    <t>$10+</t>
  </si>
  <si>
    <t>$1-1.9</t>
  </si>
  <si>
    <t>$2-3.9</t>
  </si>
  <si>
    <t>$4+</t>
  </si>
  <si>
    <t>&lt;25%</t>
  </si>
  <si>
    <t>50-69%</t>
  </si>
  <si>
    <t>Basic water service access</t>
  </si>
  <si>
    <t>Basic sanitation service access</t>
  </si>
  <si>
    <t>High</t>
  </si>
  <si>
    <t>Medium</t>
  </si>
  <si>
    <t>Med-Low</t>
  </si>
  <si>
    <t>Med-high</t>
  </si>
  <si>
    <t>No</t>
  </si>
  <si>
    <t>Top 30</t>
  </si>
  <si>
    <t>31-60</t>
  </si>
  <si>
    <t>61-90</t>
  </si>
  <si>
    <t>91-126</t>
  </si>
  <si>
    <t>91-116</t>
  </si>
  <si>
    <t>Early Initiation breastfeeding</t>
  </si>
  <si>
    <t>3+</t>
  </si>
  <si>
    <t># of food vehicles</t>
  </si>
  <si>
    <t>n/a</t>
  </si>
  <si>
    <t>SUN four processes (average)</t>
  </si>
  <si>
    <t>Undernutrition in development policies</t>
  </si>
  <si>
    <t>Overnutrition in development policies</t>
  </si>
  <si>
    <t xml:space="preserve">Budget - $ per child U5 for nutrition specific </t>
  </si>
  <si>
    <t xml:space="preserve">Budget - ratio nutrition specific / sensitive </t>
  </si>
  <si>
    <t>Donor - ratio nutrition specific / sensitive</t>
  </si>
  <si>
    <t xml:space="preserve">SAM treatment </t>
  </si>
  <si>
    <t xml:space="preserve">Fortification status of fortifiable foods </t>
  </si>
  <si>
    <t xml:space="preserve">Food System </t>
  </si>
  <si>
    <t>U5 measles cases</t>
  </si>
  <si>
    <t xml:space="preserve">New HIV infections </t>
  </si>
  <si>
    <t>WASH System</t>
  </si>
  <si>
    <t xml:space="preserve">Undernourishment prevalence </t>
  </si>
  <si>
    <t>Gender</t>
  </si>
  <si>
    <t>Violent discipline on children 2-14 years</t>
  </si>
  <si>
    <t>Soc. Protection</t>
  </si>
  <si>
    <t>Urban population living in slums</t>
  </si>
  <si>
    <t>IYCF</t>
  </si>
  <si>
    <t>U5 Stunting</t>
  </si>
  <si>
    <t>U5 Wasting</t>
  </si>
  <si>
    <t>U5 children</t>
  </si>
  <si>
    <t>Adult</t>
  </si>
  <si>
    <t>Early child development status</t>
  </si>
  <si>
    <t>Female Secondary School Enrollment</t>
  </si>
  <si>
    <t>Agriculture Orientation Index</t>
  </si>
  <si>
    <t>0.2-0.5</t>
  </si>
  <si>
    <t>0-0.1</t>
  </si>
  <si>
    <t>1.0+</t>
  </si>
  <si>
    <t>Multi-Stakeholder Platform</t>
  </si>
  <si>
    <t>Information Systems for Nutrition Index score</t>
  </si>
  <si>
    <r>
      <t xml:space="preserve">Donor - $ per child U5 for nutrition </t>
    </r>
    <r>
      <rPr>
        <sz val="9"/>
        <rFont val="Calibri"/>
        <family val="2"/>
        <scheme val="minor"/>
      </rPr>
      <t>(basic code)</t>
    </r>
  </si>
  <si>
    <r>
      <t xml:space="preserve">Health Worker Density </t>
    </r>
    <r>
      <rPr>
        <sz val="9"/>
        <rFont val="Calibri"/>
        <family val="2"/>
        <scheme val="minor"/>
      </rPr>
      <t>(per 1000 population)</t>
    </r>
  </si>
  <si>
    <t>Iodized Salt availability</t>
  </si>
  <si>
    <t>U5 ORS</t>
  </si>
  <si>
    <r>
      <t xml:space="preserve">Non-staple foods availability </t>
    </r>
    <r>
      <rPr>
        <sz val="8"/>
        <rFont val="Calibri"/>
        <family val="2"/>
        <scheme val="minor"/>
      </rPr>
      <t>(calories per capita)</t>
    </r>
  </si>
  <si>
    <r>
      <t xml:space="preserve">Fruits &amp; Vegetables availability </t>
    </r>
    <r>
      <rPr>
        <sz val="9"/>
        <rFont val="Calibri"/>
        <family val="2"/>
        <scheme val="minor"/>
      </rPr>
      <t>(grams per capita)</t>
    </r>
  </si>
  <si>
    <t>Family Planning Met Needs</t>
  </si>
  <si>
    <t>Healthy diet regulations</t>
  </si>
  <si>
    <t>Fortification standards</t>
  </si>
  <si>
    <t>U5 diarrhea prevalence</t>
  </si>
  <si>
    <t>Adolescent fertility</t>
  </si>
  <si>
    <t>TB incidence</t>
  </si>
  <si>
    <r>
      <t>Fruit &amp; Vegetable intake</t>
    </r>
    <r>
      <rPr>
        <sz val="9"/>
        <rFont val="Calibri"/>
        <family val="2"/>
        <scheme val="minor"/>
      </rPr>
      <t xml:space="preserve"> (grams per capita)</t>
    </r>
  </si>
  <si>
    <r>
      <t>Sodium intake</t>
    </r>
    <r>
      <rPr>
        <sz val="9"/>
        <rFont val="Calibri"/>
        <family val="2"/>
        <scheme val="minor"/>
      </rPr>
      <t xml:space="preserve"> (grams per capita)</t>
    </r>
  </si>
  <si>
    <t>Median Urinary Iodine Concentration</t>
  </si>
  <si>
    <t>Anemia among Pregnant Women</t>
  </si>
  <si>
    <t>Anemia among Non-Pregnant Women</t>
  </si>
  <si>
    <t>Low BMI, women 15-49 years</t>
  </si>
  <si>
    <t>Female Overweight/Obesity (women 18+ years)</t>
  </si>
  <si>
    <t xml:space="preserve">WHA targets in nutrition plans </t>
  </si>
  <si>
    <t>NCD targets in nutrition plans</t>
  </si>
  <si>
    <t>List 1: SUN Enabling Environment</t>
  </si>
  <si>
    <t>List 2: Finance</t>
  </si>
  <si>
    <t>List 3: Interventions &amp; Food Supply</t>
  </si>
  <si>
    <t>List 4: Legislation</t>
  </si>
  <si>
    <t>List 5: SDG Drivers of Nutrition</t>
  </si>
  <si>
    <t>List 6: IYCF &amp; Dietary Intake</t>
  </si>
  <si>
    <t>List 7: Nutrition Status</t>
  </si>
  <si>
    <t>List 8: SDGs</t>
  </si>
  <si>
    <t>Mobilization of high-level advocates</t>
  </si>
  <si>
    <t>Interim</t>
  </si>
  <si>
    <t>&lt;40</t>
  </si>
  <si>
    <t>40-54</t>
  </si>
  <si>
    <t>55-69</t>
  </si>
  <si>
    <t>70+</t>
  </si>
  <si>
    <t>10-18</t>
  </si>
  <si>
    <t>19-27</t>
  </si>
  <si>
    <t>28-36</t>
  </si>
  <si>
    <t>All 3</t>
  </si>
  <si>
    <t>2.1b</t>
  </si>
  <si>
    <t>2.1c</t>
  </si>
  <si>
    <t>2.1a</t>
  </si>
  <si>
    <t>2.2a</t>
  </si>
  <si>
    <t>2.2b</t>
  </si>
  <si>
    <t>2.2c</t>
  </si>
  <si>
    <t>Donor - $ per child U5 for hi-impact nutrition specific</t>
  </si>
  <si>
    <t>5-10%</t>
  </si>
  <si>
    <t>&gt;10%</t>
  </si>
  <si>
    <t>Fully Achieved</t>
  </si>
  <si>
    <t>Shared prosperity (growth in income of bottom 40%)</t>
  </si>
  <si>
    <t>0-0.9%</t>
  </si>
  <si>
    <t>1+%</t>
  </si>
  <si>
    <t>Low</t>
  </si>
  <si>
    <t>Fortified Food Consumption</t>
  </si>
  <si>
    <t>Low Birthweight</t>
  </si>
  <si>
    <t>0-1.9</t>
  </si>
  <si>
    <t>2-3.4</t>
  </si>
  <si>
    <t>≥3.5</t>
  </si>
  <si>
    <t>≥75</t>
  </si>
  <si>
    <t>≥801</t>
  </si>
  <si>
    <t>≥100</t>
  </si>
  <si>
    <t>≥50</t>
  </si>
  <si>
    <t>35-49</t>
  </si>
  <si>
    <t>15-34</t>
  </si>
  <si>
    <t>&lt;15</t>
  </si>
  <si>
    <t>25-29</t>
  </si>
  <si>
    <t>≥30</t>
  </si>
  <si>
    <t>≥9</t>
  </si>
  <si>
    <t>7.5-8.9</t>
  </si>
  <si>
    <t>6-7.4</t>
  </si>
  <si>
    <t>&lt;6</t>
  </si>
  <si>
    <t>≥35</t>
  </si>
  <si>
    <t>20-34</t>
  </si>
  <si>
    <t>10-19</t>
  </si>
  <si>
    <t>30-34</t>
  </si>
  <si>
    <t>&lt;30</t>
  </si>
  <si>
    <t>≥40</t>
  </si>
  <si>
    <t>35-39</t>
  </si>
  <si>
    <t>≥15</t>
  </si>
  <si>
    <t>10-14</t>
  </si>
  <si>
    <t>5-9</t>
  </si>
  <si>
    <t>&lt;20</t>
  </si>
  <si>
    <t>20-24</t>
  </si>
  <si>
    <t>Total score</t>
  </si>
  <si>
    <t>Max possible score</t>
  </si>
  <si>
    <t>Domain 1 performance</t>
  </si>
  <si>
    <t>Domain 2 performance</t>
  </si>
  <si>
    <t>Domain 3 performance</t>
  </si>
  <si>
    <t>Domain 4 performance</t>
  </si>
  <si>
    <t>Domain 5 performance</t>
  </si>
  <si>
    <t>Domain 6 performance</t>
  </si>
  <si>
    <t>Domain 7 performance</t>
  </si>
  <si>
    <t>Domain 8 performance</t>
  </si>
  <si>
    <t>SUN Movement Median</t>
  </si>
  <si>
    <t>Minimum</t>
  </si>
  <si>
    <t>Maximum</t>
  </si>
  <si>
    <t>Data Availability Summary</t>
  </si>
  <si>
    <t>&lt;80% available data</t>
  </si>
  <si>
    <t>&lt;100 ug/L</t>
  </si>
  <si>
    <r>
      <rPr>
        <sz val="6"/>
        <color theme="1"/>
        <rFont val="Calibri"/>
        <family val="2"/>
      </rPr>
      <t>≥</t>
    </r>
    <r>
      <rPr>
        <sz val="6"/>
        <color theme="1"/>
        <rFont val="Calibri"/>
        <family val="2"/>
        <scheme val="minor"/>
      </rPr>
      <t>300</t>
    </r>
  </si>
  <si>
    <t>United Republic of Tanzania</t>
  </si>
  <si>
    <t>WB Income Class</t>
  </si>
  <si>
    <t>LMIC</t>
  </si>
  <si>
    <t>LIC</t>
  </si>
  <si>
    <t>UMIC</t>
  </si>
  <si>
    <t>Exclusive breastfeeding (infants 0-6 months)</t>
  </si>
  <si>
    <t>Minimum Dietary Diversity (children 6-23 months)</t>
  </si>
  <si>
    <t>≥80% available data</t>
  </si>
  <si>
    <t>Fruit &amp; Vegetable intake (grams per capita)</t>
  </si>
  <si>
    <t>Sodium intake (grams per capita)</t>
  </si>
  <si>
    <t>Donor - $ per child U5 for nutrition (basic code)</t>
  </si>
  <si>
    <t xml:space="preserve">Health Worker Density </t>
  </si>
  <si>
    <t>(per 1000 population)</t>
  </si>
  <si>
    <t>Non-staple foods availability</t>
  </si>
  <si>
    <t xml:space="preserve"> (calories per capita)</t>
  </si>
  <si>
    <t>Fruits &amp; Vegetables availability</t>
  </si>
  <si>
    <t xml:space="preserve"> (grams per capita)</t>
  </si>
  <si>
    <t>Minimum Dietary Diversity (6-23 months)</t>
  </si>
  <si>
    <t>Fruit &amp; Vegetable intake</t>
  </si>
  <si>
    <t>Sodium intake</t>
  </si>
  <si>
    <t>Female Overweight/Obesity (18+ years)</t>
  </si>
  <si>
    <t>Health Worker Density</t>
  </si>
  <si>
    <t>Shared prosperity (income growth, bottom 40%)</t>
  </si>
  <si>
    <r>
      <t xml:space="preserve">Exclusive breastfeeding </t>
    </r>
    <r>
      <rPr>
        <sz val="9"/>
        <rFont val="Calibri"/>
        <family val="2"/>
        <scheme val="minor"/>
      </rPr>
      <t>(0-6 months)</t>
    </r>
  </si>
  <si>
    <r>
      <t xml:space="preserve">Minimum Dietary Diversity </t>
    </r>
    <r>
      <rPr>
        <sz val="9"/>
        <rFont val="Calibri"/>
        <family val="2"/>
        <scheme val="minor"/>
      </rPr>
      <t>(6-23 months)</t>
    </r>
  </si>
  <si>
    <t>Country Summary</t>
  </si>
  <si>
    <t>Data Availability</t>
  </si>
  <si>
    <t>Performance Analysis by Country</t>
  </si>
  <si>
    <t>Overall Scoring by Country</t>
  </si>
  <si>
    <t>Hi</t>
  </si>
  <si>
    <t>VHi</t>
  </si>
  <si>
    <t>Med</t>
  </si>
  <si>
    <t>1.2a</t>
  </si>
  <si>
    <t>1.2b</t>
  </si>
  <si>
    <t>1.2c</t>
  </si>
  <si>
    <t>UN Network Functionality Index</t>
  </si>
  <si>
    <t>Business Network Functionality Index</t>
  </si>
  <si>
    <t>Civil Society Network Functionality Index</t>
  </si>
  <si>
    <t>Index score</t>
  </si>
  <si>
    <t>Restrictions on marketing of foods to children</t>
  </si>
  <si>
    <t>Exclusive breastfeeding (0-5 mon)</t>
  </si>
  <si>
    <t>Minimum Acceptable Diet (6-23 months)</t>
  </si>
  <si>
    <t>Domain data coverage, average</t>
  </si>
  <si>
    <t># available data (max 78)</t>
  </si>
  <si>
    <t>N/A</t>
  </si>
  <si>
    <t>This file includes the following spreadsheets:</t>
  </si>
  <si>
    <t>WCAf</t>
  </si>
  <si>
    <t>ESAf</t>
  </si>
  <si>
    <t>LatAmC</t>
  </si>
  <si>
    <t>WCAsia</t>
  </si>
  <si>
    <t>SSEAsia</t>
  </si>
  <si>
    <r>
      <t>SUNregion</t>
    </r>
    <r>
      <rPr>
        <vertAlign val="superscript"/>
        <sz val="10"/>
        <color theme="1"/>
        <rFont val="Arial"/>
        <family val="2"/>
      </rPr>
      <t>1</t>
    </r>
  </si>
  <si>
    <r>
      <rPr>
        <vertAlign val="superscript"/>
        <sz val="10"/>
        <color theme="1"/>
        <rFont val="Calibri"/>
        <family val="2"/>
        <scheme val="minor"/>
      </rPr>
      <t>1</t>
    </r>
    <r>
      <rPr>
        <sz val="10"/>
        <color theme="1"/>
        <rFont val="Calibri"/>
        <family val="2"/>
        <scheme val="minor"/>
      </rPr>
      <t xml:space="preserve"> SUN Region Abbreviations: LatAmC=Latin America/Caribbean, ESAf=East/Southern Africa, WCAf=West/Central Africa, WCAsia=West/Central Asia, SSEAsia=South/Southeast Asia</t>
    </r>
  </si>
  <si>
    <r>
      <t xml:space="preserve">The </t>
    </r>
    <r>
      <rPr>
        <b/>
        <sz val="10"/>
        <color theme="4"/>
        <rFont val="Arial"/>
        <family val="2"/>
      </rPr>
      <t>Global List of MEAL Indicators</t>
    </r>
    <r>
      <rPr>
        <sz val="10"/>
        <color theme="1"/>
        <rFont val="Arial"/>
        <family val="2"/>
      </rPr>
      <t xml:space="preserve"> provides a summary of the baseline classification of country performance
for key indicators. This allows the user to compare performance across countries for a specific indicator or to look at one country’s performance across a range of indicators.</t>
    </r>
  </si>
  <si>
    <r>
      <t xml:space="preserve">The </t>
    </r>
    <r>
      <rPr>
        <b/>
        <sz val="10"/>
        <color theme="4"/>
        <rFont val="Arial"/>
        <family val="2"/>
      </rPr>
      <t>Performance Analysis by Country</t>
    </r>
    <r>
      <rPr>
        <sz val="10"/>
        <color theme="1"/>
        <rFont val="Arial"/>
        <family val="2"/>
      </rPr>
      <t xml:space="preserve"> seeks to compare scoring across the key domains in the MEAL Results Framework based on all indicators with available data.</t>
    </r>
  </si>
  <si>
    <r>
      <t xml:space="preserve">The </t>
    </r>
    <r>
      <rPr>
        <b/>
        <sz val="10"/>
        <color theme="4"/>
        <rFont val="Arial"/>
        <family val="2"/>
      </rPr>
      <t>Overall Scoring by Country</t>
    </r>
    <r>
      <rPr>
        <sz val="10"/>
        <color theme="1"/>
        <rFont val="Arial"/>
        <family val="2"/>
      </rPr>
      <t xml:space="preserve"> is based on MEAL indicators for which at least 75% of countries have data  coverage. The overall scoring of countries is based on combined numbers of good and moderate values.
Countries with low scores have poor and critically poor values on a wide spectrum of indicators and are
also missing data for a number of them. Countries can also be listed by region, income classification,
humanitarian status and year of joining the SUN Movement.</t>
    </r>
  </si>
  <si>
    <r>
      <t xml:space="preserve">SUN Movement stakeholders seek to demonstrate how their work and resources are converted into results that deliver nutrition impacts for children and women. The </t>
    </r>
    <r>
      <rPr>
        <b/>
        <sz val="10"/>
        <color theme="1"/>
        <rFont val="Arial"/>
        <family val="2"/>
      </rPr>
      <t>Monitoring, Evaluation, Accountability and Learning (MEAL) system</t>
    </r>
    <r>
      <rPr>
        <sz val="10"/>
        <color theme="1"/>
        <rFont val="Arial"/>
        <family val="2"/>
      </rPr>
      <t xml:space="preserve"> provides the backbone to measure the Theory of Change of the SUN Movement (see figure below) and is well suited to the systemic nature of changes that SUN countries seek to catalyze. With input from the MEAL Advisory Groupi, the SUN Movement Secretariat has developed a Results Framework that includes key indicators grouped under each step in the Theory of Change.
This Dashboard tool provides a summary of country results at baseline (2016) using a colour-coded method
of classification (refer to the Dashboard Guidance Note for more details on methods and limitations of the appraoch). It is designed to support SUN Movement stakeholders at national, regional and global levels to assess progress using a standard set of indicators that cover eight domains of the Theory of Change.</t>
    </r>
  </si>
  <si>
    <r>
      <t xml:space="preserve">More details available on the SUN Movement website:
</t>
    </r>
    <r>
      <rPr>
        <sz val="10"/>
        <color theme="1"/>
        <rFont val="Arial"/>
        <family val="2"/>
      </rPr>
      <t>http://scalingupnutrition.org/progressimpact/monitoring-evaluation-accountability-learningmeal/</t>
    </r>
  </si>
  <si>
    <t>This work was supported by Nutrition International, formerly the Micronutrient Initiative (MI), under its UK Department for International Development-supported Technical Assistance for Nutrition project.</t>
  </si>
  <si>
    <t>Afghanistan</t>
  </si>
  <si>
    <t>adolowclass4rev</t>
  </si>
  <si>
    <t>lowbmiclass4rev</t>
  </si>
  <si>
    <t>Low BMI, women 18+ years</t>
  </si>
  <si>
    <t>Adolescent girls OW/OB (10-19 years)</t>
  </si>
  <si>
    <t>Moderate/severe food insecurity</t>
  </si>
  <si>
    <t>Food insecurity</t>
  </si>
  <si>
    <r>
      <t>Minimum Acceptable Diet</t>
    </r>
    <r>
      <rPr>
        <sz val="9"/>
        <rFont val="Calibri"/>
        <family val="2"/>
        <scheme val="minor"/>
      </rPr>
      <t xml:space="preserve"> (6-23 months)</t>
    </r>
  </si>
  <si>
    <t># available data (max 67)</t>
  </si>
  <si>
    <r>
      <t xml:space="preserve">Monitoring, Evaluation, Accountability, Learning (MEAL) 
2016 Dashboard
</t>
    </r>
    <r>
      <rPr>
        <b/>
        <sz val="12"/>
        <color theme="0"/>
        <rFont val="Arial"/>
        <family val="2"/>
      </rPr>
      <t>Updated March 2018</t>
    </r>
  </si>
  <si>
    <t>Updated March 2018</t>
  </si>
  <si>
    <t>50-74%</t>
  </si>
  <si>
    <t>75-89%</t>
  </si>
  <si>
    <t>0-4%</t>
  </si>
  <si>
    <t>U5 ORS &amp; Zinc treatment</t>
  </si>
  <si>
    <t>50-59%</t>
  </si>
  <si>
    <t>&lt;30%</t>
  </si>
  <si>
    <t>80-84%</t>
  </si>
  <si>
    <t>75-79%</t>
  </si>
  <si>
    <t>276 g</t>
  </si>
  <si>
    <t>210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</si>
</sst>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
    <numFmt numFmtId="166" formatCode="0.0"/>
    <numFmt numFmtId="167" formatCode="0.0%"/>
  </numFmts>
  <fonts count="66" x14ac:knownFonts="1">
    <font>
      <sz val="11"/>
      <color theme="1"/>
      <name val="Calibri"/>
      <family val="2"/>
      <scheme val="minor"/>
    </font>
    <font>
      <sz val="11"/>
      <color rgb="FFFF0000"/>
      <name val="Calibri"/>
      <family val="2"/>
      <scheme val="minor"/>
    </font>
    <font>
      <b/>
      <sz val="12"/>
      <color theme="1"/>
      <name val="Calibri"/>
      <family val="2"/>
      <scheme val="minor"/>
    </font>
    <font>
      <sz val="10.5"/>
      <color theme="1"/>
      <name val="Calibri"/>
      <family val="2"/>
      <scheme val="minor"/>
    </font>
    <font>
      <sz val="9"/>
      <color theme="1"/>
      <name val="Calibri"/>
      <family val="2"/>
      <scheme val="minor"/>
    </font>
    <font>
      <sz val="6"/>
      <color theme="1"/>
      <name val="Calibri"/>
      <family val="2"/>
      <scheme val="minor"/>
    </font>
    <font>
      <b/>
      <sz val="9"/>
      <color theme="1"/>
      <name val="Calibri"/>
      <family val="2"/>
      <scheme val="minor"/>
    </font>
    <font>
      <sz val="10"/>
      <color theme="1"/>
      <name val="Calibri"/>
      <family val="2"/>
      <scheme val="minor"/>
    </font>
    <font>
      <sz val="6"/>
      <color theme="1"/>
      <name val="Calibri"/>
      <family val="2"/>
    </font>
    <font>
      <sz val="11"/>
      <color theme="1"/>
      <name val="Calibri"/>
      <family val="2"/>
      <scheme val="minor"/>
    </font>
    <font>
      <b/>
      <sz val="11"/>
      <color theme="1"/>
      <name val="Calibri"/>
      <family val="2"/>
      <scheme val="minor"/>
    </font>
    <font>
      <sz val="8"/>
      <color theme="1"/>
      <name val="Calibri"/>
      <family val="2"/>
      <scheme val="minor"/>
    </font>
    <font>
      <b/>
      <sz val="10.5"/>
      <color theme="0"/>
      <name val="Calibri"/>
      <family val="2"/>
      <scheme val="minor"/>
    </font>
    <font>
      <b/>
      <sz val="10.5"/>
      <color theme="1"/>
      <name val="Calibri"/>
      <family val="2"/>
      <scheme val="minor"/>
    </font>
    <font>
      <sz val="9"/>
      <color rgb="FFFF0000"/>
      <name val="Calibri"/>
      <family val="2"/>
      <scheme val="minor"/>
    </font>
    <font>
      <b/>
      <sz val="14"/>
      <color rgb="FFFF0000"/>
      <name val="Calibri"/>
      <family val="2"/>
      <scheme val="minor"/>
    </font>
    <font>
      <b/>
      <sz val="10"/>
      <color theme="0"/>
      <name val="Calibri"/>
      <family val="2"/>
      <scheme val="minor"/>
    </font>
    <font>
      <b/>
      <sz val="14"/>
      <color theme="1"/>
      <name val="Calibri"/>
      <family val="2"/>
      <scheme val="minor"/>
    </font>
    <font>
      <sz val="7"/>
      <color theme="1"/>
      <name val="Calibri"/>
      <family val="2"/>
      <scheme val="minor"/>
    </font>
    <font>
      <sz val="7.5"/>
      <color theme="1"/>
      <name val="Calibri"/>
      <family val="2"/>
      <scheme val="minor"/>
    </font>
    <font>
      <sz val="7.5"/>
      <name val="Calibri"/>
      <family val="2"/>
      <scheme val="minor"/>
    </font>
    <font>
      <sz val="10.5"/>
      <name val="Calibri"/>
      <family val="2"/>
      <scheme val="minor"/>
    </font>
    <font>
      <sz val="10"/>
      <name val="Calibri"/>
      <family val="2"/>
      <scheme val="minor"/>
    </font>
    <font>
      <sz val="9"/>
      <name val="Calibri"/>
      <family val="2"/>
      <scheme val="minor"/>
    </font>
    <font>
      <sz val="8"/>
      <name val="Calibri"/>
      <family val="2"/>
      <scheme val="minor"/>
    </font>
    <font>
      <b/>
      <sz val="11"/>
      <color theme="0"/>
      <name val="Calibri"/>
      <family val="2"/>
      <scheme val="minor"/>
    </font>
    <font>
      <b/>
      <sz val="14"/>
      <color theme="0"/>
      <name val="Calibri"/>
      <family val="2"/>
      <scheme val="minor"/>
    </font>
    <font>
      <b/>
      <sz val="10.5"/>
      <name val="Calibri"/>
      <family val="2"/>
      <scheme val="minor"/>
    </font>
    <font>
      <b/>
      <sz val="7.5"/>
      <color theme="0"/>
      <name val="Calibri"/>
      <family val="2"/>
      <scheme val="minor"/>
    </font>
    <font>
      <b/>
      <sz val="7.5"/>
      <name val="Calibri"/>
      <family val="2"/>
      <scheme val="minor"/>
    </font>
    <font>
      <b/>
      <sz val="1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2"/>
      <color theme="1"/>
      <name val="Arial"/>
      <family val="2"/>
    </font>
    <font>
      <sz val="11"/>
      <color theme="1"/>
      <name val="Arial"/>
      <family val="2"/>
    </font>
    <font>
      <sz val="9"/>
      <color theme="1"/>
      <name val="Arial"/>
      <family val="2"/>
    </font>
    <font>
      <sz val="8"/>
      <color theme="1"/>
      <name val="Arial"/>
      <family val="2"/>
    </font>
    <font>
      <sz val="7"/>
      <color theme="1"/>
      <name val="Arial"/>
      <family val="2"/>
    </font>
    <font>
      <sz val="9"/>
      <color rgb="FFFF0000"/>
      <name val="Arial"/>
      <family val="2"/>
    </font>
    <font>
      <b/>
      <sz val="8"/>
      <color theme="1"/>
      <name val="Arial"/>
      <family val="2"/>
    </font>
    <font>
      <sz val="8"/>
      <color rgb="FFFF0000"/>
      <name val="Arial"/>
      <family val="2"/>
    </font>
    <font>
      <b/>
      <sz val="14"/>
      <color theme="1"/>
      <name val="Arial"/>
      <family val="2"/>
    </font>
    <font>
      <b/>
      <sz val="9"/>
      <color theme="1"/>
      <name val="Arial"/>
      <family val="2"/>
    </font>
    <font>
      <sz val="9"/>
      <name val="Arial"/>
      <family val="2"/>
    </font>
    <font>
      <b/>
      <sz val="9"/>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i/>
      <sz val="11"/>
      <color rgb="FF7F7F7F"/>
      <name val="Calibri"/>
      <family val="2"/>
      <scheme val="minor"/>
    </font>
    <font>
      <sz val="11"/>
      <color rgb="FF006100"/>
      <name val="Calibri"/>
      <family val="2"/>
      <scheme val="minor"/>
    </font>
    <font>
      <b/>
      <sz val="11"/>
      <color rgb="FFFA7D00"/>
      <name val="Calibri"/>
      <family val="2"/>
      <scheme val="minor"/>
    </font>
    <font>
      <b/>
      <sz val="18"/>
      <color theme="0"/>
      <name val="Arial"/>
      <family val="2"/>
    </font>
    <font>
      <sz val="10"/>
      <color theme="1"/>
      <name val="Arial"/>
      <family val="2"/>
    </font>
    <font>
      <b/>
      <sz val="10"/>
      <color theme="1"/>
      <name val="Arial"/>
      <family val="2"/>
    </font>
    <font>
      <sz val="10"/>
      <color rgb="FFFF0000"/>
      <name val="Arial"/>
      <family val="2"/>
    </font>
    <font>
      <vertAlign val="superscript"/>
      <sz val="10"/>
      <color theme="1"/>
      <name val="Arial"/>
      <family val="2"/>
    </font>
    <font>
      <vertAlign val="superscript"/>
      <sz val="10"/>
      <color theme="1"/>
      <name val="Calibri"/>
      <family val="2"/>
      <scheme val="minor"/>
    </font>
    <font>
      <b/>
      <sz val="10"/>
      <color theme="4"/>
      <name val="Arial"/>
      <family val="2"/>
    </font>
    <font>
      <b/>
      <sz val="12"/>
      <color theme="0"/>
      <name val="Arial"/>
      <family val="2"/>
    </font>
  </fonts>
  <fills count="53">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2F2F2"/>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0" tint="-0.149967955565050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5A5A5"/>
      </patternFill>
    </fill>
    <fill>
      <patternFill patternType="solid">
        <fgColor rgb="FFF7FEA2"/>
        <bgColor indexed="64"/>
      </patternFill>
    </fill>
  </fills>
  <borders count="4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indexed="64"/>
      </left>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theme="0"/>
      </bottom>
      <diagonal/>
    </border>
    <border>
      <left style="thin">
        <color indexed="64"/>
      </left>
      <right/>
      <top style="thin">
        <color theme="0"/>
      </top>
      <bottom/>
      <diagonal/>
    </border>
    <border>
      <left style="thin">
        <color theme="0"/>
      </left>
      <right style="thin">
        <color theme="0"/>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top/>
      <bottom style="thin">
        <color auto="1"/>
      </bottom>
      <diagonal/>
    </border>
    <border>
      <left/>
      <right style="thin">
        <color indexed="64"/>
      </right>
      <top style="thin">
        <color theme="0"/>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auto="1"/>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style="thin">
        <color indexed="64"/>
      </left>
      <right style="thin">
        <color theme="0"/>
      </right>
      <top/>
      <bottom/>
      <diagonal/>
    </border>
    <border>
      <left style="thin">
        <color indexed="64"/>
      </left>
      <right/>
      <top style="thin">
        <color indexed="64"/>
      </top>
      <bottom/>
      <diagonal/>
    </border>
    <border>
      <left style="thin">
        <color auto="1"/>
      </left>
      <right style="thin">
        <color theme="0"/>
      </right>
      <top/>
      <bottom style="thin">
        <color theme="0"/>
      </bottom>
      <diagonal/>
    </border>
    <border>
      <left style="thin">
        <color theme="0"/>
      </left>
      <right style="thin">
        <color indexed="64"/>
      </right>
      <top/>
      <bottom style="thin">
        <color theme="0"/>
      </bottom>
      <diagonal/>
    </border>
  </borders>
  <cellStyleXfs count="50">
    <xf numFmtId="0" fontId="0" fillId="0" borderId="0"/>
    <xf numFmtId="9" fontId="9" fillId="0" borderId="0" applyFont="0" applyFill="0" applyBorder="0" applyAlignment="0" applyProtection="0"/>
    <xf numFmtId="164" fontId="9" fillId="0" borderId="0" applyFont="0" applyFill="0" applyBorder="0" applyAlignment="0" applyProtection="0"/>
    <xf numFmtId="0" fontId="21" fillId="20" borderId="0" applyNumberFormat="0" applyBorder="0" applyAlignment="0" applyProtection="0"/>
    <xf numFmtId="0" fontId="21" fillId="21" borderId="13" applyNumberFormat="0" applyAlignment="0" applyProtection="0"/>
    <xf numFmtId="0" fontId="21" fillId="28" borderId="11"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9" fillId="24" borderId="0" applyNumberFormat="0" applyBorder="0" applyAlignment="0" applyProtection="0"/>
    <xf numFmtId="0" fontId="32" fillId="25" borderId="0" applyNumberFormat="0" applyBorder="0" applyAlignment="0" applyProtection="0"/>
    <xf numFmtId="0" fontId="9" fillId="26" borderId="0" applyNumberFormat="0" applyBorder="0" applyAlignment="0" applyProtection="0"/>
    <xf numFmtId="0" fontId="32" fillId="27" borderId="0" applyNumberFormat="0" applyBorder="0" applyAlignment="0" applyProtection="0"/>
    <xf numFmtId="0" fontId="46" fillId="0" borderId="0" applyNumberFormat="0" applyFill="0" applyBorder="0" applyAlignment="0" applyProtection="0"/>
    <xf numFmtId="0" fontId="47" fillId="0" borderId="35" applyNumberFormat="0" applyFill="0" applyAlignment="0" applyProtection="0"/>
    <xf numFmtId="0" fontId="48" fillId="0" borderId="36" applyNumberFormat="0" applyFill="0" applyAlignment="0" applyProtection="0"/>
    <xf numFmtId="0" fontId="49" fillId="0" borderId="37"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31" borderId="13" applyNumberFormat="0" applyAlignment="0" applyProtection="0"/>
    <xf numFmtId="0" fontId="53" fillId="21" borderId="38" applyNumberFormat="0" applyAlignment="0" applyProtection="0"/>
    <xf numFmtId="0" fontId="54" fillId="0" borderId="39" applyNumberFormat="0" applyFill="0" applyAlignment="0" applyProtection="0"/>
    <xf numFmtId="0" fontId="1" fillId="0" borderId="0" applyNumberFormat="0" applyFill="0" applyBorder="0" applyAlignment="0" applyProtection="0"/>
    <xf numFmtId="0" fontId="9" fillId="32" borderId="40" applyNumberFormat="0" applyFont="0" applyAlignment="0" applyProtection="0"/>
    <xf numFmtId="0" fontId="55" fillId="0" borderId="0" applyNumberFormat="0" applyFill="0" applyBorder="0" applyAlignment="0" applyProtection="0"/>
    <xf numFmtId="0" fontId="10" fillId="0" borderId="41" applyNumberFormat="0" applyFill="0" applyAlignment="0" applyProtection="0"/>
    <xf numFmtId="0" fontId="9" fillId="33" borderId="0" applyNumberFormat="0" applyBorder="0" applyAlignment="0" applyProtection="0"/>
    <xf numFmtId="0" fontId="9" fillId="34" borderId="0" applyNumberFormat="0" applyBorder="0" applyAlignment="0" applyProtection="0"/>
    <xf numFmtId="0" fontId="32" fillId="35" borderId="0" applyNumberFormat="0" applyBorder="0" applyAlignment="0" applyProtection="0"/>
    <xf numFmtId="0" fontId="9" fillId="36" borderId="0" applyNumberFormat="0" applyBorder="0" applyAlignment="0" applyProtection="0"/>
    <xf numFmtId="0" fontId="32" fillId="37" borderId="0" applyNumberFormat="0" applyBorder="0" applyAlignment="0" applyProtection="0"/>
    <xf numFmtId="0" fontId="9" fillId="38" borderId="0" applyNumberFormat="0" applyBorder="0" applyAlignment="0" applyProtection="0"/>
    <xf numFmtId="0" fontId="32"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32" fillId="50" borderId="0" applyNumberFormat="0" applyBorder="0" applyAlignment="0" applyProtection="0"/>
    <xf numFmtId="0" fontId="56" fillId="20" borderId="0" applyNumberFormat="0" applyBorder="0" applyAlignment="0" applyProtection="0"/>
    <xf numFmtId="0" fontId="57" fillId="21" borderId="13" applyNumberFormat="0" applyAlignment="0" applyProtection="0"/>
    <xf numFmtId="0" fontId="25" fillId="51" borderId="42" applyNumberFormat="0" applyAlignment="0" applyProtection="0"/>
    <xf numFmtId="0" fontId="21" fillId="20" borderId="0" applyNumberFormat="0" applyBorder="0" applyAlignment="0" applyProtection="0"/>
    <xf numFmtId="0" fontId="21" fillId="21" borderId="13" applyNumberFormat="0" applyAlignment="0" applyProtection="0"/>
    <xf numFmtId="0" fontId="21" fillId="28" borderId="11" applyNumberFormat="0" applyAlignment="0" applyProtection="0"/>
  </cellStyleXfs>
  <cellXfs count="485">
    <xf numFmtId="0" fontId="0" fillId="0" borderId="0" xfId="0"/>
    <xf numFmtId="0" fontId="2" fillId="0" borderId="0" xfId="0" applyFont="1"/>
    <xf numFmtId="0" fontId="0" fillId="0" borderId="1" xfId="0" applyBorder="1"/>
    <xf numFmtId="0" fontId="0" fillId="0" borderId="0" xfId="0" applyAlignment="1"/>
    <xf numFmtId="0" fontId="0" fillId="0" borderId="0" xfId="0" applyBorder="1" applyAlignment="1"/>
    <xf numFmtId="0" fontId="0" fillId="0" borderId="0" xfId="0" applyAlignment="1">
      <alignment wrapText="1"/>
    </xf>
    <xf numFmtId="0" fontId="5" fillId="0" borderId="1" xfId="0" applyFont="1" applyBorder="1"/>
    <xf numFmtId="0" fontId="5" fillId="0" borderId="0" xfId="0" applyFont="1"/>
    <xf numFmtId="0" fontId="5" fillId="0" borderId="0" xfId="0" applyFont="1" applyBorder="1"/>
    <xf numFmtId="0" fontId="5" fillId="0" borderId="0" xfId="0" applyFont="1" applyFill="1" applyBorder="1"/>
    <xf numFmtId="0" fontId="5" fillId="0" borderId="0" xfId="0" applyFont="1" applyAlignment="1">
      <alignment textRotation="90" wrapText="1"/>
    </xf>
    <xf numFmtId="0" fontId="1" fillId="0" borderId="0" xfId="0" applyFont="1"/>
    <xf numFmtId="0" fontId="5" fillId="0" borderId="0" xfId="0" applyFont="1" applyAlignment="1">
      <alignment horizontal="center" vertical="center" textRotation="90" wrapText="1"/>
    </xf>
    <xf numFmtId="0" fontId="0" fillId="0" borderId="0" xfId="0" applyBorder="1"/>
    <xf numFmtId="1" fontId="0" fillId="0" borderId="0" xfId="0" applyNumberFormat="1" applyBorder="1"/>
    <xf numFmtId="9" fontId="0" fillId="0" borderId="0" xfId="1" applyFont="1"/>
    <xf numFmtId="1" fontId="0" fillId="0" borderId="0" xfId="0" applyNumberFormat="1"/>
    <xf numFmtId="1" fontId="0" fillId="2" borderId="7" xfId="1" applyNumberFormat="1" applyFont="1" applyFill="1" applyBorder="1"/>
    <xf numFmtId="9" fontId="0" fillId="2" borderId="7" xfId="1" applyFont="1" applyFill="1" applyBorder="1"/>
    <xf numFmtId="0" fontId="0" fillId="2" borderId="7" xfId="0" applyFill="1" applyBorder="1"/>
    <xf numFmtId="1" fontId="0" fillId="2" borderId="7" xfId="0" applyNumberFormat="1" applyFill="1" applyBorder="1"/>
    <xf numFmtId="9" fontId="0" fillId="0" borderId="0" xfId="1" applyNumberFormat="1" applyFont="1"/>
    <xf numFmtId="0" fontId="14" fillId="0" borderId="0" xfId="0" applyFont="1" applyAlignment="1">
      <alignment horizontal="right"/>
    </xf>
    <xf numFmtId="0" fontId="15" fillId="0" borderId="0" xfId="0" applyFont="1" applyAlignment="1">
      <alignment horizontal="center"/>
    </xf>
    <xf numFmtId="0" fontId="0" fillId="0" borderId="0" xfId="0" applyFill="1"/>
    <xf numFmtId="0" fontId="17" fillId="0" borderId="0" xfId="0" applyFont="1"/>
    <xf numFmtId="0" fontId="10" fillId="0" borderId="3" xfId="0" applyFont="1" applyBorder="1" applyAlignment="1">
      <alignment wrapText="1"/>
    </xf>
    <xf numFmtId="0" fontId="0" fillId="0" borderId="3" xfId="0" applyFill="1" applyBorder="1" applyAlignment="1">
      <alignment textRotation="90" wrapText="1"/>
    </xf>
    <xf numFmtId="0" fontId="0" fillId="0" borderId="0" xfId="0" applyFill="1" applyAlignment="1">
      <alignment textRotation="90"/>
    </xf>
    <xf numFmtId="0" fontId="17" fillId="0" borderId="0" xfId="0" applyFont="1" applyFill="1" applyAlignment="1">
      <alignment vertical="center"/>
    </xf>
    <xf numFmtId="0" fontId="18" fillId="0" borderId="0" xfId="0" applyFont="1"/>
    <xf numFmtId="166" fontId="18" fillId="0" borderId="0" xfId="0" applyNumberFormat="1" applyFont="1"/>
    <xf numFmtId="2" fontId="18" fillId="0" borderId="0" xfId="0" applyNumberFormat="1" applyFont="1"/>
    <xf numFmtId="0" fontId="13" fillId="0" borderId="0" xfId="0" applyFont="1" applyBorder="1" applyAlignment="1">
      <alignment wrapText="1"/>
    </xf>
    <xf numFmtId="0" fontId="3" fillId="0" borderId="0" xfId="0" applyFont="1" applyAlignment="1"/>
    <xf numFmtId="0" fontId="11" fillId="0" borderId="0" xfId="0" applyFont="1" applyFill="1" applyBorder="1" applyAlignment="1">
      <alignment wrapText="1"/>
    </xf>
    <xf numFmtId="0" fontId="4" fillId="0" borderId="0" xfId="0" applyFont="1" applyAlignment="1"/>
    <xf numFmtId="1" fontId="18" fillId="0" borderId="0" xfId="0" applyNumberFormat="1" applyFont="1"/>
    <xf numFmtId="1" fontId="18" fillId="0" borderId="1" xfId="0" applyNumberFormat="1" applyFont="1" applyBorder="1"/>
    <xf numFmtId="1" fontId="18" fillId="0" borderId="0" xfId="0" applyNumberFormat="1" applyFont="1" applyBorder="1"/>
    <xf numFmtId="0" fontId="0" fillId="0" borderId="0" xfId="0" applyNumberFormat="1" applyBorder="1"/>
    <xf numFmtId="0" fontId="5" fillId="0" borderId="0" xfId="0" applyFont="1" applyAlignment="1">
      <alignment horizontal="center"/>
    </xf>
    <xf numFmtId="0" fontId="5" fillId="0" borderId="0" xfId="0" quotePrefix="1" applyFont="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5" fillId="0" borderId="0" xfId="0" applyFont="1" applyFill="1" applyBorder="1" applyAlignment="1">
      <alignment horizontal="center"/>
    </xf>
    <xf numFmtId="0" fontId="5" fillId="0" borderId="0" xfId="0" quotePrefix="1" applyFont="1" applyBorder="1" applyAlignment="1">
      <alignment horizontal="center"/>
    </xf>
    <xf numFmtId="49" fontId="5" fillId="0" borderId="0" xfId="0" quotePrefix="1" applyNumberFormat="1" applyFont="1" applyAlignment="1">
      <alignment horizontal="center"/>
    </xf>
    <xf numFmtId="17" fontId="5" fillId="0" borderId="0" xfId="0" quotePrefix="1" applyNumberFormat="1" applyFont="1" applyBorder="1" applyAlignment="1">
      <alignment horizontal="center"/>
    </xf>
    <xf numFmtId="17" fontId="5" fillId="0" borderId="0" xfId="0" quotePrefix="1" applyNumberFormat="1" applyFont="1" applyAlignment="1">
      <alignment horizontal="center"/>
    </xf>
    <xf numFmtId="16" fontId="5" fillId="0" borderId="0" xfId="0" quotePrefix="1" applyNumberFormat="1" applyFont="1" applyAlignment="1">
      <alignment horizontal="center"/>
    </xf>
    <xf numFmtId="0" fontId="15" fillId="0" borderId="2" xfId="0" applyFont="1" applyBorder="1" applyAlignment="1">
      <alignment horizontal="center"/>
    </xf>
    <xf numFmtId="0" fontId="15" fillId="0" borderId="1" xfId="0" applyFont="1" applyBorder="1" applyAlignment="1">
      <alignment horizontal="center"/>
    </xf>
    <xf numFmtId="0" fontId="4" fillId="0" borderId="0" xfId="0" applyFont="1" applyBorder="1" applyAlignment="1">
      <alignment vertical="top"/>
    </xf>
    <xf numFmtId="0" fontId="4" fillId="0" borderId="0" xfId="0" applyFont="1" applyBorder="1" applyAlignment="1">
      <alignment vertical="top" textRotation="90" wrapText="1"/>
    </xf>
    <xf numFmtId="0" fontId="4" fillId="0" borderId="2" xfId="0" applyFont="1" applyBorder="1" applyAlignment="1">
      <alignment vertical="top"/>
    </xf>
    <xf numFmtId="0" fontId="4" fillId="0" borderId="1" xfId="0" applyFont="1" applyBorder="1" applyAlignment="1">
      <alignment vertical="top" textRotation="90" wrapText="1"/>
    </xf>
    <xf numFmtId="2" fontId="18" fillId="0" borderId="0" xfId="0" applyNumberFormat="1" applyFont="1" applyFill="1"/>
    <xf numFmtId="0" fontId="21" fillId="0" borderId="3" xfId="0" applyFont="1" applyFill="1" applyBorder="1" applyAlignment="1">
      <alignment textRotation="90" wrapText="1"/>
    </xf>
    <xf numFmtId="0" fontId="4" fillId="0" borderId="0" xfId="0" applyFont="1" applyBorder="1" applyAlignment="1">
      <alignment vertical="top" textRotation="90"/>
    </xf>
    <xf numFmtId="0" fontId="4" fillId="0" borderId="2" xfId="0" applyFont="1" applyBorder="1" applyAlignment="1">
      <alignment vertical="top" textRotation="90"/>
    </xf>
    <xf numFmtId="0" fontId="5" fillId="0" borderId="0" xfId="0" applyFont="1" applyBorder="1" applyAlignment="1">
      <alignment horizontal="center" wrapText="1"/>
    </xf>
    <xf numFmtId="0" fontId="5" fillId="0" borderId="0" xfId="0" applyFont="1" applyFill="1" applyBorder="1" applyAlignment="1">
      <alignment textRotation="90" wrapText="1"/>
    </xf>
    <xf numFmtId="164" fontId="5" fillId="0" borderId="0" xfId="2" applyFont="1" applyFill="1"/>
    <xf numFmtId="9" fontId="18" fillId="0" borderId="0" xfId="1" applyFont="1" applyFill="1"/>
    <xf numFmtId="167" fontId="18" fillId="0" borderId="0" xfId="1" applyNumberFormat="1" applyFont="1" applyFill="1"/>
    <xf numFmtId="0" fontId="17" fillId="0" borderId="0" xfId="0" applyFont="1" applyFill="1"/>
    <xf numFmtId="0" fontId="21" fillId="9" borderId="3" xfId="0" applyFont="1" applyFill="1" applyBorder="1" applyAlignment="1">
      <alignment horizontal="left" textRotation="90" wrapText="1"/>
    </xf>
    <xf numFmtId="0" fontId="21" fillId="9" borderId="3" xfId="0" applyFont="1" applyFill="1" applyBorder="1" applyAlignment="1">
      <alignment textRotation="90" wrapText="1"/>
    </xf>
    <xf numFmtId="0" fontId="21" fillId="10" borderId="4" xfId="0" applyFont="1" applyFill="1" applyBorder="1" applyAlignment="1">
      <alignment textRotation="90" wrapText="1"/>
    </xf>
    <xf numFmtId="0" fontId="21" fillId="10" borderId="3" xfId="0" applyFont="1" applyFill="1" applyBorder="1" applyAlignment="1">
      <alignment textRotation="90" wrapText="1"/>
    </xf>
    <xf numFmtId="0" fontId="21" fillId="3" borderId="3" xfId="0" applyFont="1" applyFill="1" applyBorder="1" applyAlignment="1">
      <alignment horizontal="left" textRotation="90" wrapText="1"/>
    </xf>
    <xf numFmtId="0" fontId="21" fillId="3" borderId="3" xfId="0" applyFont="1" applyFill="1" applyBorder="1" applyAlignment="1">
      <alignment textRotation="90" wrapText="1"/>
    </xf>
    <xf numFmtId="0" fontId="21" fillId="11" borderId="4" xfId="0" applyFont="1" applyFill="1" applyBorder="1" applyAlignment="1">
      <alignment textRotation="90" wrapText="1"/>
    </xf>
    <xf numFmtId="0" fontId="21" fillId="11" borderId="3" xfId="0" applyFont="1" applyFill="1" applyBorder="1" applyAlignment="1">
      <alignment textRotation="90" wrapText="1"/>
    </xf>
    <xf numFmtId="0" fontId="3" fillId="4" borderId="4" xfId="0" applyFont="1" applyFill="1" applyBorder="1" applyAlignment="1">
      <alignment textRotation="90" wrapText="1"/>
    </xf>
    <xf numFmtId="0" fontId="3" fillId="4" borderId="3" xfId="0" applyFont="1" applyFill="1" applyBorder="1" applyAlignment="1">
      <alignment textRotation="90" wrapText="1"/>
    </xf>
    <xf numFmtId="0" fontId="21" fillId="4" borderId="3" xfId="0" applyFont="1" applyFill="1" applyBorder="1" applyAlignment="1">
      <alignment textRotation="90" wrapText="1"/>
    </xf>
    <xf numFmtId="0" fontId="20" fillId="10" borderId="3" xfId="0" applyFont="1" applyFill="1" applyBorder="1" applyAlignment="1">
      <alignment wrapText="1"/>
    </xf>
    <xf numFmtId="0" fontId="20" fillId="11" borderId="3" xfId="0" applyFont="1" applyFill="1" applyBorder="1" applyAlignment="1">
      <alignment wrapText="1"/>
    </xf>
    <xf numFmtId="0" fontId="19" fillId="4" borderId="3" xfId="0" applyFont="1" applyFill="1" applyBorder="1" applyAlignment="1">
      <alignment wrapText="1"/>
    </xf>
    <xf numFmtId="0" fontId="20" fillId="4" borderId="3" xfId="0" applyFont="1" applyFill="1" applyBorder="1" applyAlignment="1">
      <alignment wrapText="1"/>
    </xf>
    <xf numFmtId="0" fontId="0" fillId="10" borderId="6" xfId="0" applyNumberFormat="1" applyFill="1" applyBorder="1"/>
    <xf numFmtId="0" fontId="0" fillId="11" borderId="6" xfId="0" applyNumberFormat="1" applyFill="1" applyBorder="1"/>
    <xf numFmtId="0" fontId="26" fillId="12" borderId="0" xfId="0" applyFont="1" applyFill="1" applyAlignment="1">
      <alignment horizontal="right"/>
    </xf>
    <xf numFmtId="0" fontId="26" fillId="12" borderId="0" xfId="0" applyFont="1" applyFill="1"/>
    <xf numFmtId="0" fontId="26" fillId="12" borderId="0" xfId="0" applyFont="1" applyFill="1" applyBorder="1"/>
    <xf numFmtId="9" fontId="26" fillId="12" borderId="0" xfId="0" applyNumberFormat="1" applyFont="1" applyFill="1" applyBorder="1"/>
    <xf numFmtId="0" fontId="26" fillId="12" borderId="1" xfId="0" applyFont="1" applyFill="1" applyBorder="1"/>
    <xf numFmtId="0" fontId="26" fillId="12" borderId="0" xfId="0" applyNumberFormat="1" applyFont="1" applyFill="1" applyBorder="1"/>
    <xf numFmtId="0" fontId="16" fillId="13" borderId="0" xfId="0" applyFont="1" applyFill="1" applyAlignment="1">
      <alignment horizontal="right"/>
    </xf>
    <xf numFmtId="0" fontId="16" fillId="13" borderId="0" xfId="0" applyFont="1" applyFill="1"/>
    <xf numFmtId="0" fontId="16" fillId="13" borderId="0" xfId="0" applyFont="1" applyFill="1" applyBorder="1"/>
    <xf numFmtId="9" fontId="16" fillId="13" borderId="0" xfId="0" applyNumberFormat="1" applyFont="1" applyFill="1" applyBorder="1"/>
    <xf numFmtId="0" fontId="16" fillId="13" borderId="1" xfId="0" applyFont="1" applyFill="1" applyBorder="1"/>
    <xf numFmtId="0" fontId="16" fillId="13" borderId="0" xfId="0" applyNumberFormat="1" applyFont="1" applyFill="1" applyBorder="1"/>
    <xf numFmtId="0" fontId="10" fillId="0" borderId="0" xfId="0" applyFont="1" applyBorder="1"/>
    <xf numFmtId="0" fontId="21" fillId="3" borderId="4" xfId="0" applyFont="1" applyFill="1" applyBorder="1" applyAlignment="1">
      <alignment horizontal="center" textRotation="90" wrapText="1"/>
    </xf>
    <xf numFmtId="0" fontId="21" fillId="3" borderId="3" xfId="0" applyFont="1" applyFill="1" applyBorder="1" applyAlignment="1">
      <alignment horizontal="center" textRotation="90" wrapText="1"/>
    </xf>
    <xf numFmtId="0" fontId="4" fillId="5" borderId="0" xfId="0" applyFont="1" applyFill="1" applyBorder="1" applyAlignment="1">
      <alignment wrapText="1"/>
    </xf>
    <xf numFmtId="1" fontId="0" fillId="5" borderId="0" xfId="0" applyNumberFormat="1" applyFill="1" applyBorder="1"/>
    <xf numFmtId="1" fontId="1" fillId="5" borderId="0" xfId="0" applyNumberFormat="1" applyFont="1" applyFill="1" applyBorder="1"/>
    <xf numFmtId="1" fontId="0" fillId="5" borderId="7" xfId="1" applyNumberFormat="1" applyFont="1" applyFill="1" applyBorder="1"/>
    <xf numFmtId="9" fontId="0" fillId="5" borderId="7" xfId="1" applyFont="1" applyFill="1" applyBorder="1"/>
    <xf numFmtId="0" fontId="15" fillId="0" borderId="0" xfId="0" applyFont="1" applyBorder="1" applyAlignment="1">
      <alignment horizontal="center"/>
    </xf>
    <xf numFmtId="2" fontId="0" fillId="0" borderId="0" xfId="0" applyNumberFormat="1"/>
    <xf numFmtId="0" fontId="16" fillId="13" borderId="2" xfId="0" applyFont="1" applyFill="1" applyBorder="1"/>
    <xf numFmtId="9" fontId="16" fillId="13" borderId="2" xfId="0" applyNumberFormat="1" applyFont="1" applyFill="1" applyBorder="1"/>
    <xf numFmtId="0" fontId="0" fillId="0" borderId="2" xfId="0" applyFill="1" applyBorder="1"/>
    <xf numFmtId="0" fontId="0" fillId="0" borderId="2" xfId="0" applyBorder="1"/>
    <xf numFmtId="0" fontId="10" fillId="0" borderId="2" xfId="0" applyFont="1" applyBorder="1"/>
    <xf numFmtId="0" fontId="4" fillId="19" borderId="0" xfId="0" applyFont="1" applyFill="1"/>
    <xf numFmtId="0" fontId="4" fillId="19" borderId="2" xfId="0" applyFont="1" applyFill="1" applyBorder="1"/>
    <xf numFmtId="0" fontId="6" fillId="19" borderId="2" xfId="0" applyFont="1" applyFill="1" applyBorder="1"/>
    <xf numFmtId="0" fontId="6" fillId="19" borderId="0" xfId="0" applyFont="1" applyFill="1"/>
    <xf numFmtId="0" fontId="4" fillId="19" borderId="1" xfId="0" applyFont="1" applyFill="1" applyBorder="1"/>
    <xf numFmtId="0" fontId="4" fillId="19" borderId="0" xfId="0" applyFont="1" applyFill="1" applyBorder="1"/>
    <xf numFmtId="0" fontId="0" fillId="19" borderId="0" xfId="0" applyFill="1"/>
    <xf numFmtId="1" fontId="4" fillId="19" borderId="0" xfId="1" applyNumberFormat="1" applyFont="1" applyFill="1"/>
    <xf numFmtId="1" fontId="4" fillId="19" borderId="2" xfId="1" applyNumberFormat="1" applyFont="1" applyFill="1" applyBorder="1"/>
    <xf numFmtId="1" fontId="6" fillId="19" borderId="2" xfId="1" applyNumberFormat="1" applyFont="1" applyFill="1" applyBorder="1"/>
    <xf numFmtId="1" fontId="6" fillId="19" borderId="0" xfId="1" applyNumberFormat="1" applyFont="1" applyFill="1"/>
    <xf numFmtId="1" fontId="4" fillId="19" borderId="1" xfId="1" applyNumberFormat="1" applyFont="1" applyFill="1" applyBorder="1"/>
    <xf numFmtId="1" fontId="4" fillId="19" borderId="0" xfId="1" applyNumberFormat="1" applyFont="1" applyFill="1" applyBorder="1"/>
    <xf numFmtId="0" fontId="14" fillId="0" borderId="2" xfId="0" applyFont="1" applyFill="1" applyBorder="1" applyAlignment="1">
      <alignment horizontal="right"/>
    </xf>
    <xf numFmtId="0" fontId="10" fillId="0" borderId="0" xfId="0" applyFont="1"/>
    <xf numFmtId="0" fontId="0" fillId="9" borderId="11" xfId="0" applyNumberFormat="1" applyFill="1" applyBorder="1"/>
    <xf numFmtId="0" fontId="0" fillId="3" borderId="11" xfId="0" applyNumberFormat="1" applyFill="1" applyBorder="1"/>
    <xf numFmtId="0" fontId="0" fillId="4" borderId="11" xfId="0" applyNumberFormat="1" applyFill="1" applyBorder="1"/>
    <xf numFmtId="0" fontId="25" fillId="22" borderId="15" xfId="6" applyFont="1" applyBorder="1" applyAlignment="1">
      <alignment textRotation="90" wrapText="1"/>
    </xf>
    <xf numFmtId="0" fontId="32" fillId="22" borderId="14" xfId="6" applyBorder="1" applyAlignment="1">
      <alignment wrapText="1"/>
    </xf>
    <xf numFmtId="0" fontId="25" fillId="23" borderId="15" xfId="7" applyFont="1" applyBorder="1" applyAlignment="1">
      <alignment textRotation="90" wrapText="1"/>
    </xf>
    <xf numFmtId="0" fontId="32" fillId="23" borderId="14" xfId="7" applyBorder="1" applyAlignment="1">
      <alignment wrapText="1"/>
    </xf>
    <xf numFmtId="0" fontId="25" fillId="25" borderId="15" xfId="9" applyFont="1" applyBorder="1" applyAlignment="1">
      <alignment textRotation="90" wrapText="1"/>
    </xf>
    <xf numFmtId="0" fontId="32" fillId="25" borderId="14" xfId="9" applyBorder="1" applyAlignment="1">
      <alignment wrapText="1"/>
    </xf>
    <xf numFmtId="0" fontId="25" fillId="27" borderId="15" xfId="11" applyFont="1" applyBorder="1" applyAlignment="1">
      <alignment textRotation="90" wrapText="1"/>
    </xf>
    <xf numFmtId="0" fontId="32" fillId="27" borderId="14" xfId="11" applyBorder="1" applyAlignment="1">
      <alignment wrapText="1"/>
    </xf>
    <xf numFmtId="0" fontId="25" fillId="22" borderId="15" xfId="6" applyFont="1" applyBorder="1" applyAlignment="1">
      <alignment horizontal="center" textRotation="90"/>
    </xf>
    <xf numFmtId="0" fontId="32" fillId="22" borderId="14" xfId="6" applyBorder="1" applyAlignment="1"/>
    <xf numFmtId="0" fontId="34" fillId="0" borderId="0" xfId="0" applyFont="1" applyFill="1" applyAlignment="1">
      <alignment vertical="center"/>
    </xf>
    <xf numFmtId="0" fontId="33" fillId="20" borderId="11" xfId="3" applyNumberFormat="1" applyFont="1" applyBorder="1"/>
    <xf numFmtId="0" fontId="7" fillId="9" borderId="4" xfId="0" applyFont="1" applyFill="1" applyBorder="1" applyAlignment="1">
      <alignment textRotation="90" wrapText="1"/>
    </xf>
    <xf numFmtId="0" fontId="22" fillId="9" borderId="3" xfId="0" applyFont="1" applyFill="1" applyBorder="1" applyAlignment="1">
      <alignment textRotation="90" wrapText="1"/>
    </xf>
    <xf numFmtId="0" fontId="21" fillId="9" borderId="5" xfId="0" applyFont="1" applyFill="1" applyBorder="1" applyAlignment="1">
      <alignment textRotation="90" wrapText="1"/>
    </xf>
    <xf numFmtId="166" fontId="19" fillId="9" borderId="4" xfId="0" applyNumberFormat="1" applyFont="1" applyFill="1" applyBorder="1" applyAlignment="1">
      <alignment horizontal="center" wrapText="1"/>
    </xf>
    <xf numFmtId="0" fontId="3" fillId="3" borderId="4" xfId="0" applyFont="1" applyFill="1" applyBorder="1" applyAlignment="1">
      <alignment textRotation="90" wrapText="1"/>
    </xf>
    <xf numFmtId="0" fontId="3" fillId="3" borderId="3" xfId="0" applyFont="1" applyFill="1" applyBorder="1" applyAlignment="1">
      <alignment textRotation="90" wrapText="1"/>
    </xf>
    <xf numFmtId="0" fontId="3" fillId="3" borderId="5" xfId="0" applyFont="1" applyFill="1" applyBorder="1" applyAlignment="1">
      <alignment textRotation="90" wrapText="1"/>
    </xf>
    <xf numFmtId="166" fontId="19" fillId="3" borderId="4" xfId="0" applyNumberFormat="1" applyFont="1" applyFill="1" applyBorder="1" applyAlignment="1">
      <alignment wrapText="1"/>
    </xf>
    <xf numFmtId="166" fontId="20" fillId="3" borderId="3" xfId="0" applyNumberFormat="1" applyFont="1" applyFill="1" applyBorder="1" applyAlignment="1">
      <alignment wrapText="1"/>
    </xf>
    <xf numFmtId="0" fontId="19" fillId="3" borderId="3" xfId="0" applyFont="1" applyFill="1" applyBorder="1" applyAlignment="1">
      <alignment wrapText="1"/>
    </xf>
    <xf numFmtId="166" fontId="19" fillId="3" borderId="3" xfId="0" applyNumberFormat="1" applyFont="1" applyFill="1" applyBorder="1" applyAlignment="1">
      <alignment wrapText="1"/>
    </xf>
    <xf numFmtId="2" fontId="19" fillId="3" borderId="3" xfId="0" applyNumberFormat="1" applyFont="1" applyFill="1" applyBorder="1" applyAlignment="1">
      <alignment wrapText="1"/>
    </xf>
    <xf numFmtId="2" fontId="19" fillId="3" borderId="5" xfId="0" applyNumberFormat="1" applyFont="1" applyFill="1" applyBorder="1" applyAlignment="1">
      <alignment wrapText="1"/>
    </xf>
    <xf numFmtId="0" fontId="33" fillId="20" borderId="4" xfId="3" applyFont="1" applyBorder="1" applyAlignment="1">
      <alignment textRotation="90" wrapText="1"/>
    </xf>
    <xf numFmtId="0" fontId="33" fillId="20" borderId="3" xfId="3" applyFont="1" applyBorder="1" applyAlignment="1">
      <alignment textRotation="90" wrapText="1"/>
    </xf>
    <xf numFmtId="0" fontId="33" fillId="20" borderId="5" xfId="3" applyFont="1" applyBorder="1" applyAlignment="1">
      <alignment textRotation="90" wrapText="1"/>
    </xf>
    <xf numFmtId="0" fontId="21" fillId="0" borderId="4" xfId="0" applyFont="1" applyFill="1" applyBorder="1" applyAlignment="1">
      <alignment textRotation="90" wrapText="1"/>
    </xf>
    <xf numFmtId="0" fontId="20" fillId="0" borderId="3" xfId="0" applyFont="1" applyFill="1" applyBorder="1" applyAlignment="1">
      <alignment wrapText="1"/>
    </xf>
    <xf numFmtId="0" fontId="0" fillId="0" borderId="6" xfId="0" applyNumberFormat="1" applyFill="1" applyBorder="1"/>
    <xf numFmtId="0" fontId="21" fillId="9" borderId="4" xfId="0" applyFont="1" applyFill="1" applyBorder="1" applyAlignment="1">
      <alignment horizontal="center" textRotation="90" wrapText="1"/>
    </xf>
    <xf numFmtId="0" fontId="21" fillId="9" borderId="3" xfId="0" applyFont="1" applyFill="1" applyBorder="1" applyAlignment="1">
      <alignment horizontal="center" textRotation="90" wrapText="1"/>
    </xf>
    <xf numFmtId="0" fontId="20" fillId="9" borderId="4" xfId="0" applyFont="1" applyFill="1" applyBorder="1" applyAlignment="1">
      <alignment horizontal="center" wrapText="1"/>
    </xf>
    <xf numFmtId="0" fontId="20" fillId="9" borderId="3" xfId="0" applyFont="1" applyFill="1" applyBorder="1" applyAlignment="1">
      <alignment horizontal="center" wrapText="1"/>
    </xf>
    <xf numFmtId="0" fontId="20" fillId="3" borderId="4" xfId="0" applyFont="1" applyFill="1" applyBorder="1" applyAlignment="1">
      <alignment horizontal="center" wrapText="1"/>
    </xf>
    <xf numFmtId="0" fontId="20" fillId="3" borderId="3" xfId="0" applyFont="1" applyFill="1" applyBorder="1" applyAlignment="1">
      <alignment horizontal="center" wrapText="1"/>
    </xf>
    <xf numFmtId="2" fontId="20" fillId="3" borderId="3" xfId="0" applyNumberFormat="1" applyFont="1" applyFill="1" applyBorder="1" applyAlignment="1">
      <alignment horizontal="center" wrapText="1"/>
    </xf>
    <xf numFmtId="0" fontId="33" fillId="0" borderId="4" xfId="3" applyFont="1" applyFill="1" applyBorder="1" applyAlignment="1">
      <alignment textRotation="90" wrapText="1"/>
    </xf>
    <xf numFmtId="0" fontId="33" fillId="0" borderId="3" xfId="3" applyFont="1" applyFill="1" applyBorder="1" applyAlignment="1">
      <alignment textRotation="90" wrapText="1"/>
    </xf>
    <xf numFmtId="0" fontId="33" fillId="0" borderId="3" xfId="3" applyFont="1" applyFill="1" applyBorder="1" applyAlignment="1">
      <alignment wrapText="1"/>
    </xf>
    <xf numFmtId="0" fontId="33" fillId="0" borderId="6" xfId="3" applyNumberFormat="1" applyFont="1" applyFill="1" applyBorder="1"/>
    <xf numFmtId="0" fontId="0" fillId="4" borderId="0" xfId="0" applyFill="1"/>
    <xf numFmtId="0" fontId="20" fillId="9" borderId="9" xfId="0" applyFont="1" applyFill="1" applyBorder="1" applyAlignment="1">
      <alignment horizontal="center" wrapText="1"/>
    </xf>
    <xf numFmtId="0" fontId="20" fillId="9" borderId="8" xfId="0" applyFont="1" applyFill="1" applyBorder="1" applyAlignment="1">
      <alignment horizontal="center" wrapText="1"/>
    </xf>
    <xf numFmtId="0" fontId="4" fillId="0" borderId="0" xfId="0" applyFont="1" applyAlignment="1">
      <alignment vertical="top"/>
    </xf>
    <xf numFmtId="0" fontId="4" fillId="0" borderId="1" xfId="0" applyFont="1" applyBorder="1" applyAlignment="1">
      <alignment vertical="top"/>
    </xf>
    <xf numFmtId="0" fontId="21" fillId="28" borderId="11" xfId="5" applyFont="1" applyAlignment="1">
      <alignment wrapText="1"/>
    </xf>
    <xf numFmtId="0" fontId="32" fillId="22" borderId="0" xfId="6" applyFont="1" applyBorder="1" applyAlignment="1">
      <alignment wrapText="1"/>
    </xf>
    <xf numFmtId="0" fontId="32" fillId="23" borderId="0" xfId="7" applyFont="1" applyBorder="1" applyAlignment="1">
      <alignment wrapText="1"/>
    </xf>
    <xf numFmtId="0" fontId="32" fillId="25" borderId="0" xfId="9" applyFont="1" applyBorder="1" applyAlignment="1">
      <alignment wrapText="1"/>
    </xf>
    <xf numFmtId="0" fontId="32" fillId="27" borderId="0" xfId="11" applyFont="1" applyBorder="1" applyAlignment="1">
      <alignment wrapText="1"/>
    </xf>
    <xf numFmtId="0" fontId="23" fillId="21" borderId="13" xfId="4" applyFont="1" applyAlignment="1">
      <alignment vertical="top"/>
    </xf>
    <xf numFmtId="0" fontId="4" fillId="0" borderId="0" xfId="0" applyFont="1" applyFill="1" applyBorder="1" applyAlignment="1">
      <alignment horizontal="center" vertical="top"/>
    </xf>
    <xf numFmtId="0" fontId="4" fillId="0" borderId="2" xfId="0" applyFont="1" applyBorder="1" applyAlignment="1">
      <alignment vertical="top" wrapText="1"/>
    </xf>
    <xf numFmtId="1" fontId="0" fillId="0" borderId="21" xfId="0" applyNumberFormat="1" applyBorder="1"/>
    <xf numFmtId="1" fontId="0" fillId="0" borderId="1" xfId="0" applyNumberFormat="1" applyBorder="1"/>
    <xf numFmtId="1" fontId="0" fillId="0" borderId="4" xfId="0" applyNumberFormat="1" applyBorder="1"/>
    <xf numFmtId="0" fontId="20" fillId="10" borderId="17" xfId="0" applyFont="1" applyFill="1" applyBorder="1" applyAlignment="1">
      <alignment wrapText="1"/>
    </xf>
    <xf numFmtId="0" fontId="20" fillId="0" borderId="17" xfId="0" applyFont="1" applyFill="1" applyBorder="1" applyAlignment="1">
      <alignment wrapText="1"/>
    </xf>
    <xf numFmtId="0" fontId="26" fillId="17" borderId="0" xfId="0" applyFont="1" applyFill="1" applyBorder="1" applyAlignment="1">
      <alignment vertical="center"/>
    </xf>
    <xf numFmtId="0" fontId="26" fillId="17" borderId="2" xfId="0" applyFont="1" applyFill="1" applyBorder="1" applyAlignment="1">
      <alignment vertical="center"/>
    </xf>
    <xf numFmtId="0" fontId="12" fillId="17" borderId="3" xfId="0" applyFont="1" applyFill="1" applyBorder="1" applyAlignment="1">
      <alignment horizontal="center" textRotation="90" wrapText="1"/>
    </xf>
    <xf numFmtId="0" fontId="28" fillId="17" borderId="3" xfId="0" applyFont="1" applyFill="1" applyBorder="1" applyAlignment="1">
      <alignment wrapText="1"/>
    </xf>
    <xf numFmtId="9" fontId="25" fillId="17" borderId="6" xfId="1" applyFont="1" applyFill="1" applyBorder="1"/>
    <xf numFmtId="0" fontId="21" fillId="4" borderId="3" xfId="0" applyFont="1" applyFill="1" applyBorder="1" applyAlignment="1">
      <alignment horizontal="left" textRotation="90" wrapText="1"/>
    </xf>
    <xf numFmtId="0" fontId="11" fillId="4" borderId="4" xfId="0" applyFont="1" applyFill="1" applyBorder="1" applyAlignment="1">
      <alignment wrapText="1"/>
    </xf>
    <xf numFmtId="0" fontId="11" fillId="4" borderId="3" xfId="0" applyFont="1" applyFill="1" applyBorder="1" applyAlignment="1">
      <alignment wrapText="1"/>
    </xf>
    <xf numFmtId="0" fontId="26" fillId="14" borderId="1" xfId="0" applyFont="1" applyFill="1" applyBorder="1" applyAlignment="1">
      <alignment vertical="center"/>
    </xf>
    <xf numFmtId="0" fontId="26" fillId="14" borderId="0" xfId="0" applyFont="1" applyFill="1" applyBorder="1" applyAlignment="1">
      <alignment vertical="center"/>
    </xf>
    <xf numFmtId="0" fontId="26" fillId="14" borderId="2" xfId="0" applyFont="1" applyFill="1" applyBorder="1" applyAlignment="1">
      <alignment vertical="center"/>
    </xf>
    <xf numFmtId="0" fontId="12" fillId="14" borderId="3" xfId="0" applyFont="1" applyFill="1" applyBorder="1" applyAlignment="1">
      <alignment horizontal="center" textRotation="90" wrapText="1"/>
    </xf>
    <xf numFmtId="0" fontId="28" fillId="14" borderId="3" xfId="0" applyFont="1" applyFill="1" applyBorder="1" applyAlignment="1">
      <alignment wrapText="1"/>
    </xf>
    <xf numFmtId="9" fontId="25" fillId="14" borderId="6" xfId="1" applyFont="1" applyFill="1" applyBorder="1"/>
    <xf numFmtId="0" fontId="26" fillId="16" borderId="1" xfId="0" applyFont="1" applyFill="1" applyBorder="1" applyAlignment="1">
      <alignment vertical="center"/>
    </xf>
    <xf numFmtId="0" fontId="26" fillId="16" borderId="0" xfId="0" applyFont="1" applyFill="1" applyBorder="1" applyAlignment="1">
      <alignment vertical="center"/>
    </xf>
    <xf numFmtId="0" fontId="26" fillId="16" borderId="2" xfId="0" applyFont="1" applyFill="1" applyBorder="1" applyAlignment="1">
      <alignment vertical="center"/>
    </xf>
    <xf numFmtId="0" fontId="26" fillId="17" borderId="1" xfId="0" applyFont="1" applyFill="1" applyBorder="1" applyAlignment="1">
      <alignment vertical="center"/>
    </xf>
    <xf numFmtId="0" fontId="21" fillId="4" borderId="4" xfId="0" applyFont="1" applyFill="1" applyBorder="1" applyAlignment="1">
      <alignment textRotation="90" wrapText="1"/>
    </xf>
    <xf numFmtId="0" fontId="20" fillId="4" borderId="4" xfId="0" applyFont="1" applyFill="1" applyBorder="1" applyAlignment="1">
      <alignment wrapText="1"/>
    </xf>
    <xf numFmtId="2" fontId="20" fillId="4" borderId="3" xfId="0" applyNumberFormat="1" applyFont="1" applyFill="1" applyBorder="1" applyAlignment="1">
      <alignment wrapText="1"/>
    </xf>
    <xf numFmtId="2" fontId="20" fillId="4" borderId="5" xfId="0" applyNumberFormat="1" applyFont="1" applyFill="1" applyBorder="1" applyAlignment="1">
      <alignment wrapText="1"/>
    </xf>
    <xf numFmtId="0" fontId="27" fillId="16" borderId="3" xfId="0" applyFont="1" applyFill="1" applyBorder="1" applyAlignment="1">
      <alignment horizontal="center" textRotation="90" wrapText="1"/>
    </xf>
    <xf numFmtId="0" fontId="29" fillId="16" borderId="3" xfId="0" applyFont="1" applyFill="1" applyBorder="1" applyAlignment="1">
      <alignment wrapText="1"/>
    </xf>
    <xf numFmtId="9" fontId="30" fillId="16" borderId="6" xfId="1" applyFont="1" applyFill="1" applyBorder="1"/>
    <xf numFmtId="0" fontId="26" fillId="15" borderId="2" xfId="0" applyFont="1" applyFill="1" applyBorder="1" applyAlignment="1">
      <alignment vertical="center"/>
    </xf>
    <xf numFmtId="0" fontId="27" fillId="15" borderId="3" xfId="0" applyFont="1" applyFill="1" applyBorder="1" applyAlignment="1">
      <alignment horizontal="center" textRotation="90" wrapText="1"/>
    </xf>
    <xf numFmtId="0" fontId="29" fillId="15" borderId="3" xfId="0" applyFont="1" applyFill="1" applyBorder="1" applyAlignment="1">
      <alignment wrapText="1"/>
    </xf>
    <xf numFmtId="9" fontId="30" fillId="15" borderId="6" xfId="1" applyFont="1" applyFill="1" applyBorder="1"/>
    <xf numFmtId="0" fontId="26" fillId="15" borderId="1" xfId="0" applyFont="1" applyFill="1" applyBorder="1" applyAlignment="1">
      <alignment vertical="center"/>
    </xf>
    <xf numFmtId="0" fontId="26" fillId="15" borderId="0" xfId="0" applyFont="1" applyFill="1" applyBorder="1" applyAlignment="1">
      <alignment vertical="center"/>
    </xf>
    <xf numFmtId="0" fontId="17" fillId="16" borderId="2" xfId="0" applyFont="1" applyFill="1" applyBorder="1" applyAlignment="1">
      <alignment vertical="center"/>
    </xf>
    <xf numFmtId="0" fontId="17" fillId="16" borderId="0" xfId="0" applyFont="1" applyFill="1" applyBorder="1" applyAlignment="1">
      <alignment vertical="center"/>
    </xf>
    <xf numFmtId="0" fontId="11" fillId="0" borderId="10" xfId="0" applyFont="1" applyFill="1" applyBorder="1" applyAlignment="1"/>
    <xf numFmtId="0" fontId="0" fillId="4" borderId="6" xfId="0" applyNumberFormat="1" applyFill="1" applyBorder="1" applyAlignment="1">
      <alignment horizontal="right"/>
    </xf>
    <xf numFmtId="0" fontId="0" fillId="9" borderId="6" xfId="0" applyNumberFormat="1" applyFill="1" applyBorder="1" applyAlignment="1">
      <alignment horizontal="right"/>
    </xf>
    <xf numFmtId="0" fontId="0" fillId="3" borderId="6" xfId="0" applyNumberFormat="1" applyFill="1" applyBorder="1" applyAlignment="1">
      <alignment horizontal="right"/>
    </xf>
    <xf numFmtId="0" fontId="33" fillId="20" borderId="6" xfId="3" applyNumberFormat="1" applyFont="1" applyBorder="1" applyAlignment="1">
      <alignment horizontal="right"/>
    </xf>
    <xf numFmtId="0" fontId="33" fillId="4" borderId="6" xfId="0" applyNumberFormat="1" applyFont="1" applyFill="1" applyBorder="1" applyAlignment="1">
      <alignment horizontal="right"/>
    </xf>
    <xf numFmtId="0" fontId="33" fillId="9" borderId="6" xfId="0" applyNumberFormat="1" applyFont="1" applyFill="1" applyBorder="1" applyAlignment="1">
      <alignment horizontal="right"/>
    </xf>
    <xf numFmtId="0" fontId="33" fillId="3" borderId="6" xfId="0" applyNumberFormat="1" applyFont="1" applyFill="1" applyBorder="1" applyAlignment="1">
      <alignment horizontal="right"/>
    </xf>
    <xf numFmtId="0" fontId="0" fillId="9" borderId="0" xfId="0" applyFill="1"/>
    <xf numFmtId="0" fontId="0" fillId="3" borderId="0" xfId="0" applyFill="1"/>
    <xf numFmtId="0" fontId="0" fillId="18" borderId="0" xfId="0" applyFill="1"/>
    <xf numFmtId="0" fontId="25" fillId="16" borderId="15" xfId="11" applyFont="1" applyFill="1" applyBorder="1" applyAlignment="1">
      <alignment horizontal="center" textRotation="90"/>
    </xf>
    <xf numFmtId="0" fontId="32" fillId="16" borderId="14" xfId="11" applyFill="1" applyBorder="1" applyAlignment="1"/>
    <xf numFmtId="0" fontId="0" fillId="6" borderId="0" xfId="0" applyFill="1"/>
    <xf numFmtId="0" fontId="33" fillId="20" borderId="26" xfId="3" applyNumberFormat="1" applyFont="1" applyBorder="1"/>
    <xf numFmtId="0" fontId="0" fillId="9" borderId="19" xfId="0" applyNumberFormat="1" applyFill="1" applyBorder="1"/>
    <xf numFmtId="0" fontId="0" fillId="3" borderId="19" xfId="0" applyNumberFormat="1" applyFill="1" applyBorder="1"/>
    <xf numFmtId="0" fontId="0" fillId="4" borderId="19" xfId="0" applyNumberFormat="1" applyFill="1" applyBorder="1"/>
    <xf numFmtId="0" fontId="33" fillId="20" borderId="19" xfId="3" applyNumberFormat="1" applyFont="1" applyBorder="1"/>
    <xf numFmtId="0" fontId="33" fillId="20" borderId="28" xfId="3" applyNumberFormat="1" applyFont="1" applyBorder="1"/>
    <xf numFmtId="0" fontId="33" fillId="20" borderId="29" xfId="3" applyFont="1" applyBorder="1" applyAlignment="1">
      <alignment textRotation="90" wrapText="1"/>
    </xf>
    <xf numFmtId="0" fontId="21" fillId="4" borderId="18" xfId="0" applyFont="1" applyFill="1" applyBorder="1" applyAlignment="1">
      <alignment textRotation="90" wrapText="1"/>
    </xf>
    <xf numFmtId="0" fontId="0" fillId="4" borderId="25" xfId="0" applyNumberFormat="1" applyFill="1" applyBorder="1"/>
    <xf numFmtId="0" fontId="0" fillId="4" borderId="27" xfId="0" applyNumberFormat="1" applyFill="1" applyBorder="1"/>
    <xf numFmtId="0" fontId="21" fillId="4" borderId="29" xfId="0" applyFont="1" applyFill="1" applyBorder="1" applyAlignment="1">
      <alignment textRotation="90" wrapText="1"/>
    </xf>
    <xf numFmtId="0" fontId="7" fillId="9" borderId="29" xfId="0" applyFont="1" applyFill="1" applyBorder="1" applyAlignment="1">
      <alignment textRotation="90" wrapText="1"/>
    </xf>
    <xf numFmtId="0" fontId="21" fillId="9" borderId="18" xfId="0" applyFont="1" applyFill="1" applyBorder="1" applyAlignment="1">
      <alignment horizontal="left" textRotation="90" wrapText="1"/>
    </xf>
    <xf numFmtId="0" fontId="9" fillId="9" borderId="29" xfId="10" applyFill="1" applyBorder="1" applyAlignment="1">
      <alignment horizontal="center" textRotation="90" wrapText="1"/>
    </xf>
    <xf numFmtId="0" fontId="9" fillId="9" borderId="3" xfId="10" applyFill="1" applyBorder="1" applyAlignment="1">
      <alignment horizontal="center" textRotation="90" wrapText="1"/>
    </xf>
    <xf numFmtId="0" fontId="9" fillId="9" borderId="18" xfId="10" applyFill="1" applyBorder="1" applyAlignment="1">
      <alignment horizontal="center" textRotation="90" wrapText="1"/>
    </xf>
    <xf numFmtId="0" fontId="9" fillId="9" borderId="11" xfId="10" applyNumberFormat="1" applyFill="1" applyBorder="1"/>
    <xf numFmtId="0" fontId="9" fillId="9" borderId="19" xfId="10" applyNumberFormat="1" applyFill="1" applyBorder="1"/>
    <xf numFmtId="0" fontId="3" fillId="3" borderId="29" xfId="0" applyFont="1" applyFill="1" applyBorder="1" applyAlignment="1">
      <alignment textRotation="90" wrapText="1"/>
    </xf>
    <xf numFmtId="0" fontId="21" fillId="3" borderId="18" xfId="0" applyFont="1" applyFill="1" applyBorder="1" applyAlignment="1">
      <alignment textRotation="90" wrapText="1"/>
    </xf>
    <xf numFmtId="0" fontId="9" fillId="3" borderId="29" xfId="8" applyFill="1" applyBorder="1" applyAlignment="1">
      <alignment horizontal="center" textRotation="90" wrapText="1"/>
    </xf>
    <xf numFmtId="0" fontId="9" fillId="3" borderId="3" xfId="8" applyFill="1" applyBorder="1" applyAlignment="1">
      <alignment horizontal="center" textRotation="90" wrapText="1"/>
    </xf>
    <xf numFmtId="0" fontId="9" fillId="3" borderId="3" xfId="8" applyFill="1" applyBorder="1" applyAlignment="1">
      <alignment horizontal="left" textRotation="90" wrapText="1"/>
    </xf>
    <xf numFmtId="0" fontId="9" fillId="3" borderId="18" xfId="8" applyFill="1" applyBorder="1" applyAlignment="1">
      <alignment horizontal="center" textRotation="90" wrapText="1"/>
    </xf>
    <xf numFmtId="0" fontId="9" fillId="3" borderId="11" xfId="8" applyNumberFormat="1" applyFill="1" applyBorder="1"/>
    <xf numFmtId="0" fontId="9" fillId="3" borderId="19" xfId="8" applyNumberFormat="1" applyFill="1" applyBorder="1"/>
    <xf numFmtId="0" fontId="20" fillId="20" borderId="11" xfId="3" applyNumberFormat="1" applyFont="1" applyBorder="1" applyAlignment="1">
      <alignment horizontal="center" vertical="center"/>
    </xf>
    <xf numFmtId="0" fontId="19" fillId="4" borderId="24"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166" fontId="19" fillId="3" borderId="24" xfId="0" applyNumberFormat="1" applyFont="1" applyFill="1" applyBorder="1" applyAlignment="1">
      <alignment horizontal="center" vertical="center" wrapText="1"/>
    </xf>
    <xf numFmtId="2" fontId="19" fillId="3" borderId="24" xfId="0" applyNumberFormat="1" applyFont="1" applyFill="1" applyBorder="1" applyAlignment="1">
      <alignment horizontal="center" vertical="center" wrapText="1"/>
    </xf>
    <xf numFmtId="2" fontId="19" fillId="4" borderId="24" xfId="0" applyNumberFormat="1"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9" borderId="24" xfId="0" applyFont="1" applyFill="1" applyBorder="1" applyAlignment="1">
      <alignment horizontal="center" vertical="center" wrapText="1"/>
    </xf>
    <xf numFmtId="0" fontId="20" fillId="20" borderId="20" xfId="3" applyNumberFormat="1" applyFont="1" applyBorder="1" applyAlignment="1">
      <alignment horizontal="center" vertical="center"/>
    </xf>
    <xf numFmtId="0" fontId="4" fillId="5" borderId="2" xfId="0" applyFont="1" applyFill="1" applyBorder="1" applyAlignment="1">
      <alignment wrapText="1"/>
    </xf>
    <xf numFmtId="9" fontId="0" fillId="5" borderId="0" xfId="1" applyFont="1" applyFill="1" applyBorder="1"/>
    <xf numFmtId="1" fontId="0" fillId="5" borderId="2" xfId="0" applyNumberFormat="1" applyFill="1" applyBorder="1"/>
    <xf numFmtId="9" fontId="1" fillId="5" borderId="0" xfId="1" applyNumberFormat="1" applyFont="1" applyFill="1" applyBorder="1"/>
    <xf numFmtId="1" fontId="1" fillId="5" borderId="2" xfId="0" applyNumberFormat="1" applyFont="1" applyFill="1" applyBorder="1"/>
    <xf numFmtId="9" fontId="1" fillId="5" borderId="0" xfId="1" applyFont="1" applyFill="1" applyBorder="1"/>
    <xf numFmtId="1" fontId="0" fillId="5" borderId="10" xfId="0" applyNumberFormat="1" applyFill="1" applyBorder="1"/>
    <xf numFmtId="0" fontId="5" fillId="0" borderId="1" xfId="0" applyFont="1" applyBorder="1" applyAlignment="1">
      <alignment horizontal="center" vertical="center" textRotation="90" wrapText="1"/>
    </xf>
    <xf numFmtId="0" fontId="8" fillId="0" borderId="1" xfId="0" applyFont="1" applyBorder="1" applyAlignment="1">
      <alignment horizontal="center"/>
    </xf>
    <xf numFmtId="0" fontId="1" fillId="0" borderId="0" xfId="0" applyFont="1" applyBorder="1"/>
    <xf numFmtId="0" fontId="1" fillId="0" borderId="2" xfId="0" applyFont="1" applyBorder="1"/>
    <xf numFmtId="0" fontId="23" fillId="21" borderId="31" xfId="4" applyFont="1" applyBorder="1" applyAlignment="1">
      <alignment vertical="top"/>
    </xf>
    <xf numFmtId="0" fontId="23" fillId="21" borderId="32" xfId="4" applyFont="1" applyBorder="1" applyAlignment="1">
      <alignment vertical="top"/>
    </xf>
    <xf numFmtId="0" fontId="23" fillId="21" borderId="33" xfId="4" applyFont="1" applyBorder="1" applyAlignment="1">
      <alignment vertical="top"/>
    </xf>
    <xf numFmtId="0" fontId="11" fillId="0" borderId="3" xfId="0" applyFont="1" applyBorder="1" applyAlignment="1">
      <alignment wrapText="1"/>
    </xf>
    <xf numFmtId="0" fontId="19" fillId="0" borderId="3" xfId="0" applyFont="1" applyBorder="1" applyAlignment="1">
      <alignment wrapText="1"/>
    </xf>
    <xf numFmtId="0" fontId="11" fillId="0" borderId="4" xfId="0" applyFont="1" applyBorder="1" applyAlignment="1">
      <alignment wrapText="1"/>
    </xf>
    <xf numFmtId="0" fontId="11" fillId="0" borderId="5" xfId="0" applyFont="1" applyBorder="1" applyAlignment="1">
      <alignment wrapText="1"/>
    </xf>
    <xf numFmtId="166" fontId="19" fillId="0" borderId="4" xfId="0" applyNumberFormat="1" applyFont="1" applyBorder="1" applyAlignment="1">
      <alignment wrapText="1"/>
    </xf>
    <xf numFmtId="166" fontId="20" fillId="0" borderId="3" xfId="0" applyNumberFormat="1" applyFont="1" applyBorder="1" applyAlignment="1">
      <alignment wrapText="1"/>
    </xf>
    <xf numFmtId="0" fontId="19" fillId="0" borderId="3" xfId="0" applyFont="1" applyFill="1" applyBorder="1" applyAlignment="1">
      <alignment wrapText="1"/>
    </xf>
    <xf numFmtId="166" fontId="19" fillId="0" borderId="3" xfId="0" applyNumberFormat="1" applyFont="1" applyBorder="1" applyAlignment="1">
      <alignment wrapText="1"/>
    </xf>
    <xf numFmtId="2" fontId="19" fillId="0" borderId="3" xfId="0" applyNumberFormat="1" applyFont="1" applyBorder="1" applyAlignment="1">
      <alignment wrapText="1"/>
    </xf>
    <xf numFmtId="2" fontId="19" fillId="0" borderId="3" xfId="0" applyNumberFormat="1" applyFont="1" applyFill="1" applyBorder="1" applyAlignment="1">
      <alignment wrapText="1"/>
    </xf>
    <xf numFmtId="2" fontId="19" fillId="0" borderId="5" xfId="0" applyNumberFormat="1" applyFont="1" applyBorder="1" applyAlignment="1">
      <alignment wrapText="1"/>
    </xf>
    <xf numFmtId="0" fontId="19" fillId="0" borderId="4" xfId="0" applyFont="1" applyBorder="1" applyAlignment="1">
      <alignment wrapText="1"/>
    </xf>
    <xf numFmtId="0" fontId="19" fillId="0" borderId="5" xfId="0" applyFont="1" applyFill="1" applyBorder="1" applyAlignment="1">
      <alignment wrapText="1"/>
    </xf>
    <xf numFmtId="2" fontId="19" fillId="0" borderId="5" xfId="0" applyNumberFormat="1" applyFont="1" applyFill="1" applyBorder="1" applyAlignment="1">
      <alignment wrapText="1"/>
    </xf>
    <xf numFmtId="0" fontId="19" fillId="0" borderId="4" xfId="0" applyFont="1" applyBorder="1" applyAlignment="1">
      <alignment horizontal="center" wrapText="1"/>
    </xf>
    <xf numFmtId="0" fontId="19" fillId="0" borderId="3" xfId="0" applyFont="1" applyBorder="1" applyAlignment="1">
      <alignment horizontal="center" wrapText="1"/>
    </xf>
    <xf numFmtId="0" fontId="19" fillId="0" borderId="9" xfId="0" applyFont="1" applyBorder="1" applyAlignment="1">
      <alignment horizontal="center" wrapText="1"/>
    </xf>
    <xf numFmtId="0" fontId="19" fillId="0" borderId="8" xfId="0" applyFont="1" applyBorder="1" applyAlignment="1">
      <alignment horizontal="center" wrapText="1"/>
    </xf>
    <xf numFmtId="0" fontId="19" fillId="0" borderId="3" xfId="0" applyFont="1" applyFill="1" applyBorder="1" applyAlignment="1">
      <alignment horizontal="center" wrapText="1"/>
    </xf>
    <xf numFmtId="2" fontId="19" fillId="0" borderId="3" xfId="0" applyNumberFormat="1" applyFont="1" applyBorder="1" applyAlignment="1">
      <alignment horizontal="center" wrapText="1"/>
    </xf>
    <xf numFmtId="0" fontId="19" fillId="0" borderId="5" xfId="0" applyFont="1" applyBorder="1" applyAlignment="1">
      <alignment wrapText="1"/>
    </xf>
    <xf numFmtId="0" fontId="33" fillId="20" borderId="0" xfId="3" applyNumberFormat="1" applyFont="1" applyBorder="1"/>
    <xf numFmtId="166" fontId="11" fillId="0" borderId="3" xfId="0" applyNumberFormat="1" applyFont="1" applyBorder="1" applyAlignment="1">
      <alignment wrapText="1"/>
    </xf>
    <xf numFmtId="0" fontId="36" fillId="0" borderId="3" xfId="0" applyFont="1" applyFill="1" applyBorder="1" applyAlignment="1">
      <alignment textRotation="90" wrapText="1"/>
    </xf>
    <xf numFmtId="0" fontId="37" fillId="0" borderId="3" xfId="0" applyFont="1" applyFill="1" applyBorder="1" applyAlignment="1">
      <alignment wrapText="1"/>
    </xf>
    <xf numFmtId="0" fontId="35" fillId="0" borderId="0" xfId="0" applyFont="1" applyAlignment="1"/>
    <xf numFmtId="0" fontId="35" fillId="0" borderId="0" xfId="0" applyFont="1" applyBorder="1" applyAlignment="1"/>
    <xf numFmtId="0" fontId="35" fillId="0" borderId="0" xfId="0" applyFont="1" applyAlignment="1">
      <alignment wrapText="1"/>
    </xf>
    <xf numFmtId="0" fontId="35" fillId="0" borderId="3" xfId="0" applyFont="1" applyBorder="1" applyAlignment="1"/>
    <xf numFmtId="0" fontId="35" fillId="0" borderId="0" xfId="0" applyFont="1"/>
    <xf numFmtId="0" fontId="35" fillId="0" borderId="0" xfId="0" applyFont="1" applyBorder="1"/>
    <xf numFmtId="0" fontId="39" fillId="0" borderId="0" xfId="0" applyFont="1" applyAlignment="1">
      <alignment horizontal="right"/>
    </xf>
    <xf numFmtId="0" fontId="40" fillId="0" borderId="0" xfId="0" applyFont="1" applyFill="1"/>
    <xf numFmtId="0" fontId="37" fillId="0" borderId="0" xfId="0" applyFont="1" applyAlignment="1">
      <alignment vertical="top"/>
    </xf>
    <xf numFmtId="0" fontId="37" fillId="0" borderId="3" xfId="0" applyFont="1" applyFill="1" applyBorder="1" applyAlignment="1">
      <alignment textRotation="90" wrapText="1"/>
    </xf>
    <xf numFmtId="0" fontId="37" fillId="0" borderId="0" xfId="0" applyFont="1" applyAlignment="1"/>
    <xf numFmtId="0" fontId="37" fillId="0" borderId="0" xfId="0" applyFont="1" applyBorder="1" applyAlignment="1"/>
    <xf numFmtId="0" fontId="37" fillId="0" borderId="0" xfId="0" applyFont="1" applyAlignment="1">
      <alignment wrapText="1"/>
    </xf>
    <xf numFmtId="0" fontId="37" fillId="0" borderId="3" xfId="0" applyFont="1" applyBorder="1" applyAlignment="1"/>
    <xf numFmtId="0" fontId="37" fillId="0" borderId="0" xfId="0" applyFont="1"/>
    <xf numFmtId="0" fontId="37" fillId="0" borderId="0" xfId="0" applyNumberFormat="1" applyFont="1" applyBorder="1"/>
    <xf numFmtId="0" fontId="37" fillId="0" borderId="0" xfId="0" applyFont="1" applyBorder="1"/>
    <xf numFmtId="166" fontId="37" fillId="0" borderId="0" xfId="0" applyNumberFormat="1" applyFont="1" applyBorder="1"/>
    <xf numFmtId="0" fontId="41" fillId="0" borderId="0" xfId="0" applyFont="1" applyAlignment="1">
      <alignment horizontal="right"/>
    </xf>
    <xf numFmtId="0" fontId="40" fillId="0" borderId="2" xfId="0" applyFont="1" applyFill="1" applyBorder="1"/>
    <xf numFmtId="0" fontId="37" fillId="0" borderId="2" xfId="0" applyFont="1" applyFill="1" applyBorder="1" applyAlignment="1">
      <alignment vertical="top"/>
    </xf>
    <xf numFmtId="0" fontId="37" fillId="0" borderId="2" xfId="0" applyFont="1" applyFill="1" applyBorder="1" applyAlignment="1">
      <alignment textRotation="90"/>
    </xf>
    <xf numFmtId="0" fontId="37" fillId="0" borderId="8" xfId="0" applyFont="1" applyFill="1" applyBorder="1" applyAlignment="1"/>
    <xf numFmtId="0" fontId="37" fillId="0" borderId="2" xfId="0" applyFont="1" applyFill="1" applyBorder="1" applyAlignment="1">
      <alignment horizontal="center"/>
    </xf>
    <xf numFmtId="0" fontId="37" fillId="0" borderId="5" xfId="0" applyFont="1" applyFill="1" applyBorder="1" applyAlignment="1">
      <alignment horizontal="center"/>
    </xf>
    <xf numFmtId="0" fontId="37" fillId="0" borderId="0" xfId="0" applyFont="1" applyFill="1"/>
    <xf numFmtId="0" fontId="37" fillId="0" borderId="0" xfId="0" applyFont="1" applyFill="1" applyBorder="1"/>
    <xf numFmtId="166" fontId="37" fillId="0" borderId="0" xfId="0" applyNumberFormat="1" applyFont="1" applyFill="1" applyBorder="1"/>
    <xf numFmtId="0" fontId="41" fillId="0" borderId="0" xfId="0" applyFont="1" applyFill="1" applyAlignment="1">
      <alignment horizontal="right"/>
    </xf>
    <xf numFmtId="0" fontId="43" fillId="0" borderId="3" xfId="0" applyFont="1" applyBorder="1" applyAlignment="1">
      <alignment wrapText="1"/>
    </xf>
    <xf numFmtId="165" fontId="35" fillId="14" borderId="11" xfId="0" applyNumberFormat="1" applyFont="1" applyFill="1" applyBorder="1"/>
    <xf numFmtId="165" fontId="35" fillId="15" borderId="11" xfId="0" applyNumberFormat="1" applyFont="1" applyFill="1" applyBorder="1"/>
    <xf numFmtId="165" fontId="35" fillId="17" borderId="11" xfId="0" applyNumberFormat="1" applyFont="1" applyFill="1" applyBorder="1"/>
    <xf numFmtId="165" fontId="35" fillId="16" borderId="11" xfId="0" applyNumberFormat="1" applyFont="1" applyFill="1" applyBorder="1"/>
    <xf numFmtId="0" fontId="35" fillId="0" borderId="12" xfId="0" applyFont="1" applyBorder="1"/>
    <xf numFmtId="0" fontId="38" fillId="0" borderId="0" xfId="0" applyFont="1" applyBorder="1"/>
    <xf numFmtId="0" fontId="37" fillId="0" borderId="3" xfId="0" applyFont="1" applyBorder="1" applyAlignment="1">
      <alignment horizontal="right" wrapText="1"/>
    </xf>
    <xf numFmtId="0" fontId="36" fillId="0" borderId="3" xfId="0" applyFont="1" applyBorder="1" applyAlignment="1">
      <alignment textRotation="90" wrapText="1"/>
    </xf>
    <xf numFmtId="0" fontId="44" fillId="0" borderId="3" xfId="0" applyFont="1" applyBorder="1" applyAlignment="1">
      <alignment horizontal="left" textRotation="90" wrapText="1"/>
    </xf>
    <xf numFmtId="0" fontId="44" fillId="0" borderId="3" xfId="0" applyFont="1" applyFill="1" applyBorder="1" applyAlignment="1">
      <alignment textRotation="90" wrapText="1"/>
    </xf>
    <xf numFmtId="0" fontId="36" fillId="0" borderId="4" xfId="0" applyFont="1" applyBorder="1" applyAlignment="1">
      <alignment textRotation="90" wrapText="1"/>
    </xf>
    <xf numFmtId="0" fontId="44" fillId="0" borderId="3" xfId="0" applyFont="1" applyBorder="1" applyAlignment="1">
      <alignment textRotation="90" wrapText="1"/>
    </xf>
    <xf numFmtId="0" fontId="44" fillId="0" borderId="5" xfId="0" applyFont="1" applyBorder="1" applyAlignment="1">
      <alignment textRotation="90" wrapText="1"/>
    </xf>
    <xf numFmtId="0" fontId="44" fillId="21" borderId="13" xfId="4" applyFont="1" applyAlignment="1">
      <alignment textRotation="90" wrapText="1"/>
    </xf>
    <xf numFmtId="0" fontId="44" fillId="21" borderId="13" xfId="4" applyFont="1" applyAlignment="1">
      <alignment horizontal="center" textRotation="90" wrapText="1"/>
    </xf>
    <xf numFmtId="0" fontId="44" fillId="21" borderId="13" xfId="4" applyFont="1" applyAlignment="1">
      <alignment horizontal="left" textRotation="90" wrapText="1"/>
    </xf>
    <xf numFmtId="0" fontId="36" fillId="0" borderId="5" xfId="0" applyFont="1" applyBorder="1" applyAlignment="1">
      <alignment textRotation="90" wrapText="1"/>
    </xf>
    <xf numFmtId="0" fontId="44" fillId="0" borderId="5" xfId="0" applyFont="1" applyFill="1" applyBorder="1" applyAlignment="1">
      <alignment textRotation="90" wrapText="1"/>
    </xf>
    <xf numFmtId="0" fontId="44" fillId="0" borderId="0" xfId="0" applyFont="1" applyBorder="1" applyAlignment="1">
      <alignment textRotation="90" wrapText="1"/>
    </xf>
    <xf numFmtId="0" fontId="44" fillId="21" borderId="31" xfId="4" applyFont="1" applyBorder="1" applyAlignment="1">
      <alignment textRotation="90" wrapText="1"/>
    </xf>
    <xf numFmtId="0" fontId="44" fillId="21" borderId="34" xfId="4" applyFont="1" applyBorder="1" applyAlignment="1">
      <alignment horizontal="center" textRotation="90" wrapText="1"/>
    </xf>
    <xf numFmtId="0" fontId="44" fillId="21" borderId="13" xfId="4" applyFont="1" applyBorder="1" applyAlignment="1">
      <alignment horizontal="center" textRotation="90" wrapText="1"/>
    </xf>
    <xf numFmtId="0" fontId="44" fillId="0" borderId="3" xfId="0" applyFont="1" applyBorder="1" applyAlignment="1">
      <alignment horizontal="center" textRotation="90" wrapText="1"/>
    </xf>
    <xf numFmtId="0" fontId="36" fillId="0" borderId="3" xfId="0" applyFont="1" applyBorder="1" applyAlignment="1">
      <alignment horizontal="center" textRotation="90" wrapText="1"/>
    </xf>
    <xf numFmtId="0" fontId="36" fillId="0" borderId="3" xfId="0" applyFont="1" applyFill="1" applyBorder="1" applyAlignment="1">
      <alignment horizontal="center" textRotation="90" wrapText="1"/>
    </xf>
    <xf numFmtId="0" fontId="36" fillId="0" borderId="4" xfId="0" applyFont="1" applyBorder="1" applyAlignment="1">
      <alignment horizontal="center" textRotation="90" wrapText="1"/>
    </xf>
    <xf numFmtId="0" fontId="44" fillId="28" borderId="11" xfId="5" applyFont="1" applyAlignment="1">
      <alignment textRotation="90" wrapText="1"/>
    </xf>
    <xf numFmtId="0" fontId="36" fillId="0" borderId="0" xfId="0" applyFont="1"/>
    <xf numFmtId="0" fontId="45" fillId="22" borderId="0" xfId="6" applyFont="1" applyBorder="1" applyAlignment="1">
      <alignment horizontal="center" textRotation="90" wrapText="1"/>
    </xf>
    <xf numFmtId="0" fontId="45" fillId="23" borderId="0" xfId="7" applyFont="1" applyBorder="1" applyAlignment="1">
      <alignment horizontal="center" textRotation="90" wrapText="1"/>
    </xf>
    <xf numFmtId="0" fontId="45" fillId="25" borderId="0" xfId="9" applyFont="1" applyBorder="1" applyAlignment="1">
      <alignment horizontal="center" textRotation="90" wrapText="1"/>
    </xf>
    <xf numFmtId="0" fontId="45" fillId="27" borderId="0" xfId="11" applyFont="1" applyBorder="1" applyAlignment="1">
      <alignment horizontal="center" textRotation="90" wrapText="1"/>
    </xf>
    <xf numFmtId="0" fontId="5" fillId="0" borderId="0" xfId="0" applyFont="1" applyAlignment="1">
      <alignment horizontal="center" wrapText="1"/>
    </xf>
    <xf numFmtId="165" fontId="0" fillId="0" borderId="25" xfId="0" applyNumberFormat="1" applyBorder="1" applyAlignment="1">
      <alignment horizontal="right"/>
    </xf>
    <xf numFmtId="9" fontId="33" fillId="5" borderId="0" xfId="1" applyNumberFormat="1" applyFont="1" applyFill="1" applyBorder="1"/>
    <xf numFmtId="165" fontId="0" fillId="0" borderId="19" xfId="0" applyNumberFormat="1" applyBorder="1" applyAlignment="1">
      <alignment horizontal="right"/>
    </xf>
    <xf numFmtId="165" fontId="0" fillId="0" borderId="24" xfId="0" applyNumberFormat="1" applyBorder="1" applyAlignment="1">
      <alignment horizontal="right"/>
    </xf>
    <xf numFmtId="1" fontId="33" fillId="5" borderId="0" xfId="0" applyNumberFormat="1" applyFont="1" applyFill="1" applyBorder="1"/>
    <xf numFmtId="165" fontId="0" fillId="0" borderId="15" xfId="0" applyNumberFormat="1" applyBorder="1" applyAlignment="1">
      <alignment horizontal="right"/>
    </xf>
    <xf numFmtId="165" fontId="0" fillId="0" borderId="43" xfId="0" applyNumberFormat="1" applyBorder="1" applyAlignment="1">
      <alignment horizontal="right"/>
    </xf>
    <xf numFmtId="165" fontId="0" fillId="0" borderId="26" xfId="0" applyNumberFormat="1" applyBorder="1" applyAlignment="1">
      <alignment horizontal="right"/>
    </xf>
    <xf numFmtId="165" fontId="0" fillId="0" borderId="11" xfId="0" applyNumberFormat="1" applyBorder="1" applyAlignment="1">
      <alignment horizontal="right"/>
    </xf>
    <xf numFmtId="0" fontId="4" fillId="5" borderId="1" xfId="0" applyFont="1" applyFill="1" applyBorder="1" applyAlignment="1">
      <alignment wrapText="1"/>
    </xf>
    <xf numFmtId="0" fontId="0" fillId="0" borderId="10" xfId="0" applyBorder="1"/>
    <xf numFmtId="0" fontId="13" fillId="5" borderId="5" xfId="0" applyFont="1" applyFill="1" applyBorder="1" applyAlignment="1">
      <alignment textRotation="90" wrapText="1"/>
    </xf>
    <xf numFmtId="0" fontId="13" fillId="5" borderId="3" xfId="0" applyFont="1" applyFill="1" applyBorder="1" applyAlignment="1">
      <alignment textRotation="90" wrapText="1"/>
    </xf>
    <xf numFmtId="0" fontId="13" fillId="5" borderId="4" xfId="0" applyFont="1" applyFill="1" applyBorder="1" applyAlignment="1">
      <alignment textRotation="90" wrapText="1"/>
    </xf>
    <xf numFmtId="1" fontId="18" fillId="0" borderId="0" xfId="0" quotePrefix="1" applyNumberFormat="1" applyFont="1" applyBorder="1"/>
    <xf numFmtId="0" fontId="20" fillId="20" borderId="17" xfId="3" applyNumberFormat="1" applyFont="1" applyBorder="1" applyAlignment="1">
      <alignment horizontal="right"/>
    </xf>
    <xf numFmtId="0" fontId="20" fillId="20" borderId="9" xfId="3" applyNumberFormat="1" applyFont="1" applyBorder="1" applyAlignment="1">
      <alignment horizontal="right"/>
    </xf>
    <xf numFmtId="0" fontId="20" fillId="20" borderId="8" xfId="3" applyNumberFormat="1" applyFont="1" applyBorder="1" applyAlignment="1">
      <alignment horizontal="right"/>
    </xf>
    <xf numFmtId="166" fontId="19" fillId="9" borderId="24" xfId="0" applyNumberFormat="1" applyFont="1" applyFill="1" applyBorder="1" applyAlignment="1">
      <alignment horizontal="center" vertical="center" wrapText="1"/>
    </xf>
    <xf numFmtId="0" fontId="20" fillId="20" borderId="4" xfId="3" applyFont="1" applyBorder="1" applyAlignment="1">
      <alignment wrapText="1"/>
    </xf>
    <xf numFmtId="0" fontId="20" fillId="20" borderId="3" xfId="3" applyFont="1" applyBorder="1" applyAlignment="1">
      <alignment wrapText="1"/>
    </xf>
    <xf numFmtId="0" fontId="20" fillId="20" borderId="5" xfId="3" applyFont="1" applyBorder="1" applyAlignment="1">
      <alignment wrapText="1"/>
    </xf>
    <xf numFmtId="1" fontId="18" fillId="0" borderId="1" xfId="0" applyNumberFormat="1" applyFont="1" applyFill="1" applyBorder="1"/>
    <xf numFmtId="0" fontId="5" fillId="0" borderId="1" xfId="0" applyFont="1" applyFill="1" applyBorder="1"/>
    <xf numFmtId="1" fontId="0" fillId="2" borderId="46" xfId="1" applyNumberFormat="1" applyFont="1" applyFill="1" applyBorder="1"/>
    <xf numFmtId="165" fontId="0" fillId="0" borderId="28" xfId="0" applyNumberFormat="1" applyBorder="1" applyAlignment="1">
      <alignment horizontal="right"/>
    </xf>
    <xf numFmtId="0" fontId="58" fillId="15" borderId="0" xfId="0" applyFont="1" applyFill="1" applyAlignment="1">
      <alignment horizontal="center" vertical="center" wrapText="1"/>
    </xf>
    <xf numFmtId="0" fontId="59" fillId="0" borderId="0" xfId="0" applyFont="1" applyAlignment="1">
      <alignment wrapText="1"/>
    </xf>
    <xf numFmtId="0" fontId="60" fillId="0" borderId="0" xfId="0" applyFont="1" applyFill="1"/>
    <xf numFmtId="0" fontId="59" fillId="0" borderId="3" xfId="0" applyFont="1" applyFill="1" applyBorder="1" applyAlignment="1">
      <alignment textRotation="90" wrapText="1"/>
    </xf>
    <xf numFmtId="0" fontId="59" fillId="0" borderId="5" xfId="0" applyFont="1" applyFill="1" applyBorder="1" applyAlignment="1">
      <alignment textRotation="90"/>
    </xf>
    <xf numFmtId="0" fontId="59" fillId="0" borderId="0" xfId="0" applyFont="1" applyFill="1" applyBorder="1" applyAlignment="1">
      <alignment wrapText="1"/>
    </xf>
    <xf numFmtId="0" fontId="59" fillId="0" borderId="0" xfId="0" applyFont="1" applyAlignment="1"/>
    <xf numFmtId="0" fontId="59" fillId="0" borderId="2" xfId="0" applyFont="1" applyFill="1" applyBorder="1" applyAlignment="1">
      <alignment horizontal="center"/>
    </xf>
    <xf numFmtId="0" fontId="59" fillId="0" borderId="0" xfId="0" applyFont="1" applyBorder="1" applyAlignment="1"/>
    <xf numFmtId="0" fontId="59" fillId="0" borderId="5" xfId="0" applyFont="1" applyFill="1" applyBorder="1" applyAlignment="1">
      <alignment horizontal="center"/>
    </xf>
    <xf numFmtId="0" fontId="59" fillId="0" borderId="0" xfId="0" applyFont="1"/>
    <xf numFmtId="0" fontId="59" fillId="0" borderId="2" xfId="0" applyFont="1" applyFill="1" applyBorder="1"/>
    <xf numFmtId="0" fontId="59" fillId="0" borderId="0" xfId="0" applyFont="1" applyBorder="1"/>
    <xf numFmtId="0" fontId="61" fillId="0" borderId="0" xfId="0" applyFont="1" applyAlignment="1">
      <alignment horizontal="right"/>
    </xf>
    <xf numFmtId="0" fontId="61" fillId="0" borderId="2" xfId="0" applyFont="1" applyFill="1" applyBorder="1" applyAlignment="1">
      <alignment horizontal="right"/>
    </xf>
    <xf numFmtId="0" fontId="59" fillId="0" borderId="0" xfId="0" applyFont="1" applyFill="1" applyBorder="1" applyAlignment="1">
      <alignment textRotation="90"/>
    </xf>
    <xf numFmtId="0" fontId="59" fillId="0" borderId="0" xfId="0" applyFont="1" applyFill="1" applyBorder="1" applyAlignment="1"/>
    <xf numFmtId="0" fontId="60" fillId="0" borderId="0" xfId="0" applyFont="1" applyFill="1" applyBorder="1"/>
    <xf numFmtId="0" fontId="59" fillId="0" borderId="0" xfId="0" applyFont="1" applyFill="1" applyBorder="1" applyAlignment="1">
      <alignment horizontal="center"/>
    </xf>
    <xf numFmtId="0" fontId="59" fillId="0" borderId="3" xfId="0" applyFont="1" applyFill="1" applyBorder="1" applyAlignment="1">
      <alignment horizontal="center"/>
    </xf>
    <xf numFmtId="0" fontId="59" fillId="0" borderId="7" xfId="0" applyFont="1" applyFill="1" applyBorder="1" applyAlignment="1">
      <alignment horizontal="center"/>
    </xf>
    <xf numFmtId="0" fontId="59" fillId="0" borderId="0" xfId="0" applyFont="1" applyFill="1" applyBorder="1"/>
    <xf numFmtId="166" fontId="59" fillId="0" borderId="0" xfId="0" applyNumberFormat="1" applyFont="1" applyFill="1" applyBorder="1"/>
    <xf numFmtId="0" fontId="61" fillId="0" borderId="0" xfId="0" applyFont="1" applyFill="1" applyBorder="1" applyAlignment="1">
      <alignment horizontal="right"/>
    </xf>
    <xf numFmtId="0" fontId="59" fillId="0" borderId="3" xfId="0" applyFont="1" applyFill="1" applyBorder="1" applyAlignment="1">
      <alignment horizontal="center" textRotation="90"/>
    </xf>
    <xf numFmtId="0" fontId="59" fillId="0" borderId="0" xfId="0" applyFont="1" applyFill="1" applyBorder="1" applyAlignment="1">
      <alignment horizontal="center" textRotation="90"/>
    </xf>
    <xf numFmtId="0" fontId="59" fillId="0" borderId="3" xfId="0" applyFont="1" applyBorder="1" applyAlignment="1"/>
    <xf numFmtId="0" fontId="0" fillId="0" borderId="3" xfId="0" applyBorder="1" applyAlignment="1"/>
    <xf numFmtId="0" fontId="7" fillId="0" borderId="0" xfId="0" applyFont="1"/>
    <xf numFmtId="0" fontId="59" fillId="0" borderId="0" xfId="0" applyFont="1" applyAlignment="1">
      <alignment horizontal="left" wrapText="1" indent="2"/>
    </xf>
    <xf numFmtId="0" fontId="60" fillId="0" borderId="0" xfId="0" applyFont="1" applyAlignment="1">
      <alignment wrapText="1"/>
    </xf>
    <xf numFmtId="0" fontId="36" fillId="0" borderId="0" xfId="0" applyFont="1" applyAlignment="1">
      <alignment horizontal="center" wrapText="1"/>
    </xf>
    <xf numFmtId="0" fontId="37" fillId="0" borderId="0" xfId="0" applyFont="1" applyFill="1" applyBorder="1" applyAlignment="1">
      <alignment horizontal="center"/>
    </xf>
    <xf numFmtId="1" fontId="0" fillId="0" borderId="16" xfId="0" applyNumberFormat="1" applyBorder="1"/>
    <xf numFmtId="165" fontId="0" fillId="0" borderId="47" xfId="0" applyNumberFormat="1" applyBorder="1" applyAlignment="1">
      <alignment horizontal="right"/>
    </xf>
    <xf numFmtId="165" fontId="0" fillId="0" borderId="14" xfId="0" applyNumberFormat="1" applyBorder="1" applyAlignment="1">
      <alignment horizontal="right"/>
    </xf>
    <xf numFmtId="165" fontId="0" fillId="0" borderId="48" xfId="0" applyNumberFormat="1" applyBorder="1" applyAlignment="1">
      <alignment horizontal="right"/>
    </xf>
    <xf numFmtId="0" fontId="0" fillId="3" borderId="3" xfId="8" applyFont="1" applyFill="1" applyBorder="1" applyAlignment="1">
      <alignment horizontal="center" textRotation="90" wrapText="1"/>
    </xf>
    <xf numFmtId="0" fontId="42" fillId="0" borderId="0" xfId="0" applyFont="1" applyFill="1" applyAlignment="1">
      <alignment vertical="center" wrapText="1"/>
    </xf>
    <xf numFmtId="0" fontId="35" fillId="0" borderId="0" xfId="0" applyFont="1" applyFill="1" applyAlignment="1"/>
    <xf numFmtId="0" fontId="23" fillId="21" borderId="13" xfId="4" applyFont="1" applyAlignment="1">
      <alignment vertical="top"/>
    </xf>
    <xf numFmtId="9" fontId="25" fillId="17" borderId="6" xfId="1" applyNumberFormat="1" applyFont="1" applyFill="1" applyBorder="1"/>
    <xf numFmtId="9" fontId="11" fillId="0" borderId="0" xfId="1" applyFont="1"/>
    <xf numFmtId="9" fontId="33" fillId="5" borderId="0" xfId="1" applyFont="1" applyFill="1" applyBorder="1"/>
    <xf numFmtId="9" fontId="0" fillId="19" borderId="0" xfId="1" applyFont="1" applyFill="1"/>
    <xf numFmtId="0" fontId="36" fillId="19" borderId="0" xfId="0" applyFont="1" applyFill="1"/>
    <xf numFmtId="0" fontId="37" fillId="19" borderId="0" xfId="0" applyFont="1" applyFill="1"/>
    <xf numFmtId="0" fontId="6" fillId="19" borderId="1" xfId="0" applyFont="1" applyFill="1" applyBorder="1"/>
    <xf numFmtId="0" fontId="0" fillId="19" borderId="0" xfId="0" applyFill="1" applyBorder="1"/>
    <xf numFmtId="1" fontId="6" fillId="19" borderId="1" xfId="0" applyNumberFormat="1" applyFont="1" applyFill="1" applyBorder="1"/>
    <xf numFmtId="0" fontId="59" fillId="19" borderId="0" xfId="0" applyFont="1" applyFill="1"/>
    <xf numFmtId="0" fontId="59" fillId="19" borderId="0" xfId="0" applyFont="1" applyFill="1" applyBorder="1"/>
    <xf numFmtId="166" fontId="59" fillId="19" borderId="0" xfId="0" applyNumberFormat="1" applyFont="1" applyFill="1" applyBorder="1"/>
    <xf numFmtId="0" fontId="59" fillId="19" borderId="2" xfId="0" applyFont="1" applyFill="1" applyBorder="1"/>
    <xf numFmtId="0" fontId="36" fillId="52" borderId="0" xfId="0" applyFont="1" applyFill="1" applyAlignment="1">
      <alignment vertical="top"/>
    </xf>
    <xf numFmtId="0" fontId="2" fillId="0" borderId="0" xfId="0" applyFont="1" applyFill="1" applyBorder="1" applyAlignment="1">
      <alignment horizontal="center" wrapText="1"/>
    </xf>
    <xf numFmtId="0" fontId="2" fillId="0" borderId="2" xfId="0" applyFont="1" applyFill="1" applyBorder="1" applyAlignment="1">
      <alignment horizontal="center" wrapText="1"/>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1" xfId="0" applyFont="1" applyFill="1" applyBorder="1" applyAlignment="1">
      <alignment horizontal="center" wrapText="1"/>
    </xf>
    <xf numFmtId="0" fontId="2" fillId="0" borderId="0" xfId="0" applyFont="1" applyAlignment="1">
      <alignment horizontal="center" wrapText="1"/>
    </xf>
    <xf numFmtId="0" fontId="23" fillId="21" borderId="34" xfId="4" applyFont="1" applyBorder="1" applyAlignment="1">
      <alignment horizontal="center" vertical="top"/>
    </xf>
    <xf numFmtId="0" fontId="23" fillId="21" borderId="13" xfId="4" applyFont="1" applyBorder="1" applyAlignment="1">
      <alignment horizontal="center" vertical="top"/>
    </xf>
    <xf numFmtId="0" fontId="4" fillId="0" borderId="1" xfId="0" applyFont="1" applyBorder="1" applyAlignment="1">
      <alignment vertical="top"/>
    </xf>
    <xf numFmtId="0" fontId="4" fillId="0" borderId="0" xfId="0" applyFont="1" applyAlignment="1">
      <alignment vertical="top"/>
    </xf>
    <xf numFmtId="0" fontId="23" fillId="21" borderId="13" xfId="4" applyFont="1" applyAlignment="1">
      <alignment horizontal="center" vertical="top" wrapText="1"/>
    </xf>
    <xf numFmtId="0" fontId="4" fillId="0" borderId="0" xfId="0" applyFont="1" applyBorder="1" applyAlignment="1">
      <alignment horizontal="center" vertical="top" wrapText="1"/>
    </xf>
    <xf numFmtId="0" fontId="2" fillId="0" borderId="1" xfId="0" applyFont="1" applyBorder="1" applyAlignment="1">
      <alignment horizontal="center" wrapText="1"/>
    </xf>
    <xf numFmtId="0" fontId="23" fillId="21" borderId="13" xfId="4" applyFont="1" applyAlignment="1">
      <alignment vertical="top"/>
    </xf>
    <xf numFmtId="0" fontId="4" fillId="0" borderId="0" xfId="0" applyFont="1" applyBorder="1" applyAlignment="1">
      <alignment horizontal="center" vertical="top"/>
    </xf>
    <xf numFmtId="0" fontId="4" fillId="0" borderId="0" xfId="0" applyFont="1" applyAlignment="1">
      <alignment horizontal="center" vertical="top"/>
    </xf>
    <xf numFmtId="0" fontId="23" fillId="21" borderId="31" xfId="4" applyFont="1" applyBorder="1" applyAlignment="1">
      <alignment vertical="top"/>
    </xf>
    <xf numFmtId="0" fontId="31" fillId="7" borderId="15" xfId="0" applyFont="1" applyFill="1" applyBorder="1" applyAlignment="1">
      <alignment horizontal="center" vertical="center"/>
    </xf>
    <xf numFmtId="0" fontId="31" fillId="8" borderId="15" xfId="0" applyFont="1" applyFill="1" applyBorder="1" applyAlignment="1">
      <alignment horizontal="center" vertical="center"/>
    </xf>
    <xf numFmtId="0" fontId="31" fillId="8" borderId="44" xfId="0" applyFont="1" applyFill="1" applyBorder="1" applyAlignment="1">
      <alignment horizontal="center" vertical="center"/>
    </xf>
    <xf numFmtId="0" fontId="31" fillId="13" borderId="16" xfId="0" applyFont="1" applyFill="1" applyBorder="1" applyAlignment="1">
      <alignment horizontal="center" vertical="center" wrapText="1"/>
    </xf>
    <xf numFmtId="0" fontId="31" fillId="13" borderId="30" xfId="0" applyFont="1" applyFill="1" applyBorder="1" applyAlignment="1">
      <alignment horizontal="center" vertical="center" wrapText="1"/>
    </xf>
    <xf numFmtId="0" fontId="31" fillId="17" borderId="45" xfId="0" applyFont="1" applyFill="1" applyBorder="1" applyAlignment="1">
      <alignment horizontal="center" vertical="center"/>
    </xf>
    <xf numFmtId="0" fontId="31" fillId="17" borderId="22" xfId="0" applyFont="1" applyFill="1" applyBorder="1" applyAlignment="1">
      <alignment horizontal="center" vertical="center"/>
    </xf>
    <xf numFmtId="0" fontId="32" fillId="14" borderId="22" xfId="9" applyFill="1" applyBorder="1" applyAlignment="1">
      <alignment horizontal="center" vertical="center" wrapText="1"/>
    </xf>
    <xf numFmtId="0" fontId="2" fillId="7" borderId="22" xfId="0" applyFont="1" applyFill="1" applyBorder="1" applyAlignment="1">
      <alignment horizontal="center" vertical="center"/>
    </xf>
    <xf numFmtId="0" fontId="2" fillId="8" borderId="22" xfId="0" applyFont="1" applyFill="1" applyBorder="1" applyAlignment="1">
      <alignment horizontal="center" vertical="center"/>
    </xf>
    <xf numFmtId="0" fontId="31" fillId="17" borderId="15" xfId="0" applyFont="1" applyFill="1" applyBorder="1" applyAlignment="1">
      <alignment horizontal="center" vertical="center"/>
    </xf>
    <xf numFmtId="0" fontId="25" fillId="14" borderId="15" xfId="9" applyFont="1" applyFill="1" applyBorder="1" applyAlignment="1">
      <alignment horizontal="center" vertical="center" wrapText="1"/>
    </xf>
  </cellXfs>
  <cellStyles count="50">
    <cellStyle name="20% - Accent1" xfId="26" builtinId="30" customBuiltin="1"/>
    <cellStyle name="20% - Accent2" xfId="8" builtinId="34" customBuiltin="1"/>
    <cellStyle name="20% - Accent3" xfId="10" builtinId="38" customBuiltin="1"/>
    <cellStyle name="20% - Accent4" xfId="33" builtinId="42" customBuiltin="1"/>
    <cellStyle name="20% - Accent5" xfId="37" builtinId="46" customBuiltin="1"/>
    <cellStyle name="20% - Accent6" xfId="41" builtinId="50" customBuiltin="1"/>
    <cellStyle name="40% - Accent1" xfId="27" builtinId="31" customBuiltin="1"/>
    <cellStyle name="40% - Accent2" xfId="29" builtinId="35" customBuiltin="1"/>
    <cellStyle name="40% - Accent3" xfId="31" builtinId="39" customBuiltin="1"/>
    <cellStyle name="40% - Accent4" xfId="34" builtinId="43" customBuiltin="1"/>
    <cellStyle name="40% - Accent5" xfId="38" builtinId="47" customBuiltin="1"/>
    <cellStyle name="40% - Accent6" xfId="42" builtinId="51" customBuiltin="1"/>
    <cellStyle name="60% - Accent1" xfId="28" builtinId="32" customBuiltin="1"/>
    <cellStyle name="60% - Accent2" xfId="30" builtinId="36" customBuiltin="1"/>
    <cellStyle name="60% - Accent3" xfId="32" builtinId="40" customBuiltin="1"/>
    <cellStyle name="60% - Accent4" xfId="35" builtinId="44" customBuiltin="1"/>
    <cellStyle name="60% - Accent5" xfId="39" builtinId="48" customBuiltin="1"/>
    <cellStyle name="60% - Accent6" xfId="43" builtinId="52" customBuiltin="1"/>
    <cellStyle name="Accent1" xfId="6" builtinId="29" customBuiltin="1"/>
    <cellStyle name="Accent2" xfId="7" builtinId="33" customBuiltin="1"/>
    <cellStyle name="Accent3" xfId="9" builtinId="37" customBuiltin="1"/>
    <cellStyle name="Accent4" xfId="11" builtinId="41" customBuiltin="1"/>
    <cellStyle name="Accent5" xfId="36" builtinId="45" customBuiltin="1"/>
    <cellStyle name="Accent6" xfId="40" builtinId="49" customBuiltin="1"/>
    <cellStyle name="Bad" xfId="17" builtinId="27" customBuiltin="1"/>
    <cellStyle name="Calculation" xfId="4" builtinId="22" customBuiltin="1"/>
    <cellStyle name="Calculation 2" xfId="48" xr:uid="{00000000-0005-0000-0000-00001A000000}"/>
    <cellStyle name="Calculation 3" xfId="45" xr:uid="{00000000-0005-0000-0000-00001B000000}"/>
    <cellStyle name="Check Cell" xfId="5" builtinId="23" customBuiltin="1"/>
    <cellStyle name="Check Cell 2" xfId="49" xr:uid="{00000000-0005-0000-0000-00001D000000}"/>
    <cellStyle name="Check Cell 3" xfId="46" xr:uid="{00000000-0005-0000-0000-00001E000000}"/>
    <cellStyle name="Currency" xfId="2" builtinId="4"/>
    <cellStyle name="Explanatory Text" xfId="24" builtinId="53" customBuiltin="1"/>
    <cellStyle name="Good" xfId="3" builtinId="26" customBuiltin="1"/>
    <cellStyle name="Good 2" xfId="47" xr:uid="{00000000-0005-0000-0000-000022000000}"/>
    <cellStyle name="Good 3" xfId="44" xr:uid="{00000000-0005-0000-0000-000023000000}"/>
    <cellStyle name="Heading 1" xfId="13" builtinId="16" customBuiltin="1"/>
    <cellStyle name="Heading 2" xfId="14" builtinId="17" customBuiltin="1"/>
    <cellStyle name="Heading 3" xfId="15" builtinId="18" customBuiltin="1"/>
    <cellStyle name="Heading 4" xfId="16" builtinId="19" customBuiltin="1"/>
    <cellStyle name="Input" xfId="19" builtinId="20" customBuiltin="1"/>
    <cellStyle name="Linked Cell" xfId="21" builtinId="24" customBuiltin="1"/>
    <cellStyle name="Neutral" xfId="18" builtinId="28" customBuiltin="1"/>
    <cellStyle name="Normal" xfId="0" builtinId="0"/>
    <cellStyle name="Note" xfId="23" builtinId="10" customBuiltin="1"/>
    <cellStyle name="Output" xfId="20" builtinId="21" customBuiltin="1"/>
    <cellStyle name="Percent" xfId="1" builtinId="5"/>
    <cellStyle name="Title" xfId="12" builtinId="15" customBuiltin="1"/>
    <cellStyle name="Total" xfId="25" builtinId="25" customBuiltin="1"/>
    <cellStyle name="Warning Text" xfId="22" builtinId="11" customBuiltin="1"/>
  </cellStyles>
  <dxfs count="21">
    <dxf>
      <fill>
        <patternFill>
          <bgColor theme="5"/>
        </patternFill>
      </fill>
    </dxf>
    <dxf>
      <fill>
        <patternFill>
          <bgColor theme="6"/>
        </patternFill>
      </fill>
    </dxf>
    <dxf>
      <fill>
        <patternFill>
          <bgColor theme="4"/>
        </patternFill>
      </fill>
    </dxf>
    <dxf>
      <fill>
        <patternFill>
          <bgColor theme="7"/>
        </patternFill>
      </fill>
    </dxf>
    <dxf>
      <fill>
        <patternFill>
          <bgColor theme="5"/>
        </patternFill>
      </fill>
    </dxf>
    <dxf>
      <fill>
        <patternFill>
          <bgColor theme="6"/>
        </patternFill>
      </fill>
    </dxf>
    <dxf>
      <fill>
        <patternFill>
          <bgColor theme="4"/>
        </patternFill>
      </fill>
    </dxf>
    <dxf>
      <fill>
        <patternFill>
          <bgColor theme="7"/>
        </patternFill>
      </fill>
    </dxf>
    <dxf>
      <fill>
        <patternFill>
          <bgColor rgb="FF59C759"/>
        </patternFill>
      </fill>
    </dxf>
    <dxf>
      <fill>
        <patternFill>
          <bgColor rgb="FFFF0000"/>
        </patternFill>
      </fill>
    </dxf>
    <dxf>
      <fill>
        <patternFill>
          <bgColor rgb="FF990099"/>
        </patternFill>
      </fill>
    </dxf>
    <dxf>
      <fill>
        <patternFill>
          <bgColor rgb="FF59C759"/>
        </patternFill>
      </fill>
    </dxf>
    <dxf>
      <fill>
        <patternFill>
          <bgColor rgb="FFFF0000"/>
        </patternFill>
      </fill>
    </dxf>
    <dxf>
      <fill>
        <patternFill>
          <bgColor rgb="FF990099"/>
        </patternFill>
      </fill>
    </dxf>
    <dxf>
      <fill>
        <patternFill>
          <bgColor rgb="FF59C759"/>
        </patternFill>
      </fill>
    </dxf>
    <dxf>
      <fill>
        <patternFill>
          <bgColor rgb="FFFFFF66"/>
        </patternFill>
      </fill>
    </dxf>
    <dxf>
      <fill>
        <patternFill>
          <bgColor rgb="FFFF0000"/>
        </patternFill>
      </fill>
    </dxf>
    <dxf>
      <fill>
        <patternFill>
          <bgColor rgb="FF990099"/>
        </patternFill>
      </fill>
    </dxf>
    <dxf>
      <fill>
        <patternFill>
          <bgColor rgb="FF59C759"/>
        </patternFill>
      </fill>
    </dxf>
    <dxf>
      <fill>
        <patternFill>
          <bgColor rgb="FFFF0000"/>
        </patternFill>
      </fill>
    </dxf>
    <dxf>
      <fill>
        <patternFill>
          <bgColor rgb="FF990099"/>
        </patternFill>
      </fill>
    </dxf>
  </dxfs>
  <tableStyles count="0" defaultTableStyle="TableStyleMedium9" defaultPivotStyle="PivotStyleLight16"/>
  <colors>
    <mruColors>
      <color rgb="FFF7FEA2"/>
      <color rgb="FF93F79D"/>
      <color rgb="FFFAE87A"/>
      <color rgb="FF99FF99"/>
      <color rgb="FFF7A7F7"/>
      <color rgb="FFDB1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7</xdr:row>
      <xdr:rowOff>9525</xdr:rowOff>
    </xdr:from>
    <xdr:to>
      <xdr:col>1</xdr:col>
      <xdr:colOff>19955</xdr:colOff>
      <xdr:row>27</xdr:row>
      <xdr:rowOff>530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5915025"/>
          <a:ext cx="6487430" cy="3801005"/>
        </a:xfrm>
        <a:prstGeom prst="rect">
          <a:avLst/>
        </a:prstGeom>
      </xdr:spPr>
    </xdr:pic>
    <xdr:clientData/>
  </xdr:twoCellAnchor>
  <xdr:twoCellAnchor editAs="oneCell">
    <xdr:from>
      <xdr:col>0</xdr:col>
      <xdr:colOff>1285875</xdr:colOff>
      <xdr:row>28</xdr:row>
      <xdr:rowOff>57150</xdr:rowOff>
    </xdr:from>
    <xdr:to>
      <xdr:col>0</xdr:col>
      <xdr:colOff>2181860</xdr:colOff>
      <xdr:row>28</xdr:row>
      <xdr:rowOff>577850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5875" y="9772650"/>
          <a:ext cx="895985" cy="520700"/>
        </a:xfrm>
        <a:prstGeom prst="rect">
          <a:avLst/>
        </a:prstGeom>
      </xdr:spPr>
    </xdr:pic>
    <xdr:clientData/>
  </xdr:twoCellAnchor>
  <xdr:twoCellAnchor editAs="oneCell">
    <xdr:from>
      <xdr:col>0</xdr:col>
      <xdr:colOff>2638425</xdr:colOff>
      <xdr:row>28</xdr:row>
      <xdr:rowOff>38100</xdr:rowOff>
    </xdr:from>
    <xdr:to>
      <xdr:col>0</xdr:col>
      <xdr:colOff>3671570</xdr:colOff>
      <xdr:row>28</xdr:row>
      <xdr:rowOff>476885</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38425" y="9753600"/>
          <a:ext cx="1033145" cy="438785"/>
        </a:xfrm>
        <a:prstGeom prst="rect">
          <a:avLst/>
        </a:prstGeom>
      </xdr:spPr>
    </xdr:pic>
    <xdr:clientData/>
  </xdr:twoCellAnchor>
  <xdr:twoCellAnchor editAs="oneCell">
    <xdr:from>
      <xdr:col>0</xdr:col>
      <xdr:colOff>4200525</xdr:colOff>
      <xdr:row>28</xdr:row>
      <xdr:rowOff>28575</xdr:rowOff>
    </xdr:from>
    <xdr:to>
      <xdr:col>0</xdr:col>
      <xdr:colOff>4657725</xdr:colOff>
      <xdr:row>28</xdr:row>
      <xdr:rowOff>513080</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00525" y="9744075"/>
          <a:ext cx="457200" cy="484505"/>
        </a:xfrm>
        <a:prstGeom prst="rect">
          <a:avLst/>
        </a:prstGeom>
      </xdr:spPr>
    </xdr:pic>
    <xdr:clientData/>
  </xdr:twoCellAnchor>
</xdr:wsDr>
</file>

<file path=xl/theme/theme1.xml><?xml version="1.0" encoding="utf-8"?>
<a:theme xmlns:a="http://schemas.openxmlformats.org/drawingml/2006/main" name="Office Theme">
  <a:themeElements>
    <a:clrScheme name="SUN">
      <a:dk1>
        <a:srgbClr val="000000"/>
      </a:dk1>
      <a:lt1>
        <a:srgbClr val="FFFFFF"/>
      </a:lt1>
      <a:dk2>
        <a:srgbClr val="434342"/>
      </a:dk2>
      <a:lt2>
        <a:srgbClr val="CDD7D9"/>
      </a:lt2>
      <a:accent1>
        <a:srgbClr val="E71C23"/>
      </a:accent1>
      <a:accent2>
        <a:srgbClr val="FDB913"/>
      </a:accent2>
      <a:accent3>
        <a:srgbClr val="006CA5"/>
      </a:accent3>
      <a:accent4>
        <a:srgbClr val="009946"/>
      </a:accent4>
      <a:accent5>
        <a:srgbClr val="EAEAEA"/>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workbookViewId="0">
      <selection activeCell="A2" sqref="A2"/>
    </sheetView>
  </sheetViews>
  <sheetFormatPr defaultRowHeight="15" x14ac:dyDescent="0.25"/>
  <cols>
    <col min="1" max="1" width="97.28515625" customWidth="1"/>
  </cols>
  <sheetData>
    <row r="1" spans="1:1" ht="98.25" customHeight="1" x14ac:dyDescent="0.25">
      <c r="A1" s="400" t="s">
        <v>466</v>
      </c>
    </row>
    <row r="2" spans="1:1" ht="141" x14ac:dyDescent="0.25">
      <c r="A2" s="401" t="s">
        <v>454</v>
      </c>
    </row>
    <row r="3" spans="1:1" ht="24.75" customHeight="1" x14ac:dyDescent="0.25">
      <c r="A3" s="401" t="s">
        <v>443</v>
      </c>
    </row>
    <row r="4" spans="1:1" ht="51" customHeight="1" x14ac:dyDescent="0.25">
      <c r="A4" s="429" t="s">
        <v>451</v>
      </c>
    </row>
    <row r="5" spans="1:1" ht="36" customHeight="1" x14ac:dyDescent="0.25">
      <c r="A5" s="429" t="s">
        <v>452</v>
      </c>
    </row>
    <row r="6" spans="1:1" ht="75.75" customHeight="1" x14ac:dyDescent="0.25">
      <c r="A6" s="429" t="s">
        <v>453</v>
      </c>
    </row>
    <row r="7" spans="1:1" ht="33.75" customHeight="1" x14ac:dyDescent="0.25">
      <c r="A7" s="430" t="s">
        <v>455</v>
      </c>
    </row>
    <row r="28" spans="1:1" ht="38.25" customHeight="1" x14ac:dyDescent="0.25">
      <c r="A28" s="431" t="s">
        <v>456</v>
      </c>
    </row>
    <row r="29" spans="1:1" ht="51"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81"/>
  <sheetViews>
    <sheetView tabSelected="1"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5"/>
  <cols>
    <col min="1" max="1" width="30.5703125" style="315" customWidth="1"/>
    <col min="2" max="2" width="5.5703125" style="325" bestFit="1" customWidth="1"/>
    <col min="3" max="3" width="4.140625" style="325" bestFit="1" customWidth="1"/>
    <col min="4" max="9" width="3.7109375" customWidth="1"/>
    <col min="10" max="10" width="4" bestFit="1" customWidth="1"/>
    <col min="11" max="12" width="3.7109375" customWidth="1"/>
    <col min="13" max="15" width="3.5703125" customWidth="1"/>
    <col min="16" max="18" width="4.140625" customWidth="1"/>
    <col min="19" max="19" width="4.42578125" customWidth="1"/>
    <col min="20" max="21" width="4.140625" customWidth="1"/>
    <col min="22" max="37" width="3.7109375" customWidth="1"/>
    <col min="38" max="38" width="3.5703125" customWidth="1"/>
    <col min="39" max="39" width="3.7109375" customWidth="1"/>
    <col min="40" max="40" width="3.28515625" customWidth="1"/>
    <col min="41" max="41" width="3.5703125" customWidth="1"/>
    <col min="42" max="46" width="3.7109375" customWidth="1"/>
    <col min="47" max="47" width="4.140625" customWidth="1"/>
    <col min="48" max="82" width="3.7109375" customWidth="1"/>
    <col min="83" max="83" width="4" bestFit="1" customWidth="1"/>
    <col min="84" max="84" width="3.7109375" bestFit="1" customWidth="1"/>
    <col min="85" max="85" width="6.5703125" bestFit="1" customWidth="1"/>
    <col min="86" max="86" width="5" bestFit="1" customWidth="1"/>
    <col min="87" max="87" width="3.7109375" bestFit="1" customWidth="1"/>
    <col min="88" max="88" width="6" bestFit="1" customWidth="1"/>
    <col min="89" max="89" width="3.7109375" bestFit="1" customWidth="1"/>
    <col min="90" max="90" width="9.140625" customWidth="1"/>
    <col min="91" max="94" width="4.7109375" customWidth="1"/>
  </cols>
  <sheetData>
    <row r="1" spans="1:98" s="1" customFormat="1" ht="36.75" customHeight="1" x14ac:dyDescent="0.25">
      <c r="A1" s="438" t="s">
        <v>0</v>
      </c>
      <c r="B1" s="318"/>
      <c r="C1" s="330"/>
      <c r="D1" s="455" t="s">
        <v>319</v>
      </c>
      <c r="E1" s="455"/>
      <c r="F1" s="455"/>
      <c r="G1" s="455"/>
      <c r="H1" s="455"/>
      <c r="I1" s="455"/>
      <c r="J1" s="455"/>
      <c r="K1" s="455"/>
      <c r="L1" s="455"/>
      <c r="M1" s="455"/>
      <c r="N1" s="455"/>
      <c r="O1" s="456"/>
      <c r="P1" s="460" t="s">
        <v>320</v>
      </c>
      <c r="Q1" s="455"/>
      <c r="R1" s="455"/>
      <c r="S1" s="455"/>
      <c r="T1" s="455"/>
      <c r="U1" s="455"/>
      <c r="V1" s="456"/>
      <c r="W1" s="457" t="s">
        <v>321</v>
      </c>
      <c r="X1" s="458"/>
      <c r="Y1" s="458"/>
      <c r="Z1" s="458"/>
      <c r="AA1" s="458"/>
      <c r="AB1" s="458"/>
      <c r="AC1" s="458"/>
      <c r="AD1" s="458"/>
      <c r="AE1" s="458"/>
      <c r="AF1" s="458"/>
      <c r="AG1" s="458"/>
      <c r="AH1" s="458"/>
      <c r="AI1" s="458"/>
      <c r="AJ1" s="458"/>
      <c r="AK1" s="459"/>
      <c r="AL1" s="457" t="s">
        <v>322</v>
      </c>
      <c r="AM1" s="458"/>
      <c r="AN1" s="458"/>
      <c r="AO1" s="458"/>
      <c r="AP1" s="458"/>
      <c r="AQ1" s="458"/>
      <c r="AR1" s="468" t="s">
        <v>323</v>
      </c>
      <c r="AS1" s="458"/>
      <c r="AT1" s="458"/>
      <c r="AU1" s="458"/>
      <c r="AV1" s="458"/>
      <c r="AW1" s="458"/>
      <c r="AX1" s="458"/>
      <c r="AY1" s="458"/>
      <c r="AZ1" s="458"/>
      <c r="BA1" s="458"/>
      <c r="BB1" s="458"/>
      <c r="BC1" s="458"/>
      <c r="BD1" s="458"/>
      <c r="BE1" s="458"/>
      <c r="BF1" s="458"/>
      <c r="BG1" s="457" t="s">
        <v>324</v>
      </c>
      <c r="BH1" s="458"/>
      <c r="BI1" s="458"/>
      <c r="BJ1" s="458"/>
      <c r="BK1" s="458"/>
      <c r="BL1" s="458"/>
      <c r="BM1" s="458"/>
      <c r="BN1" s="459"/>
      <c r="BO1" s="457" t="s">
        <v>325</v>
      </c>
      <c r="BP1" s="458"/>
      <c r="BQ1" s="458"/>
      <c r="BR1" s="458"/>
      <c r="BS1" s="458"/>
      <c r="BT1" s="458"/>
      <c r="BU1" s="458"/>
      <c r="BV1" s="458"/>
      <c r="BW1" s="458"/>
      <c r="BX1" s="458"/>
      <c r="BY1" s="458"/>
      <c r="BZ1" s="457" t="s">
        <v>326</v>
      </c>
      <c r="CA1" s="458"/>
      <c r="CB1" s="458"/>
      <c r="CC1" s="458"/>
      <c r="CD1" s="458"/>
      <c r="CE1" s="457" t="s">
        <v>424</v>
      </c>
      <c r="CF1" s="458"/>
      <c r="CG1" s="458"/>
      <c r="CH1" s="458"/>
      <c r="CI1" s="458"/>
      <c r="CJ1" s="458"/>
      <c r="CK1" s="458"/>
      <c r="CM1" s="461" t="s">
        <v>423</v>
      </c>
      <c r="CN1" s="461"/>
      <c r="CO1" s="461"/>
      <c r="CP1" s="461"/>
    </row>
    <row r="2" spans="1:98" s="174" customFormat="1" ht="13.5" customHeight="1" x14ac:dyDescent="0.25">
      <c r="A2" s="454" t="s">
        <v>467</v>
      </c>
      <c r="B2" s="319"/>
      <c r="C2" s="331"/>
      <c r="D2" s="53"/>
      <c r="E2" s="53"/>
      <c r="F2" s="53"/>
      <c r="G2" s="53"/>
      <c r="H2" s="53"/>
      <c r="I2" s="53"/>
      <c r="J2" s="53"/>
      <c r="K2" s="53"/>
      <c r="L2" s="182"/>
      <c r="M2" s="54"/>
      <c r="N2" s="54"/>
      <c r="O2" s="54"/>
      <c r="P2" s="175"/>
      <c r="Q2" s="53"/>
      <c r="R2" s="53"/>
      <c r="S2" s="53"/>
      <c r="T2" s="53"/>
      <c r="U2" s="53"/>
      <c r="V2" s="55"/>
      <c r="W2" s="466" t="s">
        <v>2</v>
      </c>
      <c r="X2" s="466"/>
      <c r="Y2" s="466"/>
      <c r="Z2" s="466"/>
      <c r="AA2" s="466"/>
      <c r="AB2" s="466"/>
      <c r="AC2" s="467" t="s">
        <v>3</v>
      </c>
      <c r="AD2" s="467"/>
      <c r="AE2" s="467"/>
      <c r="AF2" s="467"/>
      <c r="AG2" s="467"/>
      <c r="AH2" s="466" t="s">
        <v>276</v>
      </c>
      <c r="AI2" s="466"/>
      <c r="AJ2" s="466"/>
      <c r="AK2" s="183" t="s">
        <v>5</v>
      </c>
      <c r="AL2" s="56"/>
      <c r="AM2" s="59"/>
      <c r="AN2" s="59"/>
      <c r="AO2" s="54"/>
      <c r="AP2" s="59"/>
      <c r="AQ2" s="60"/>
      <c r="AR2" s="469" t="s">
        <v>279</v>
      </c>
      <c r="AS2" s="469"/>
      <c r="AT2" s="469"/>
      <c r="AU2" s="470" t="s">
        <v>3</v>
      </c>
      <c r="AV2" s="471"/>
      <c r="AW2" s="471"/>
      <c r="AX2" s="471"/>
      <c r="AY2" s="471"/>
      <c r="AZ2" s="181" t="s">
        <v>4</v>
      </c>
      <c r="BA2" s="440"/>
      <c r="BB2" s="465" t="s">
        <v>281</v>
      </c>
      <c r="BC2" s="465"/>
      <c r="BD2" s="469" t="s">
        <v>283</v>
      </c>
      <c r="BE2" s="469"/>
      <c r="BF2" s="472"/>
      <c r="BG2" s="462" t="s">
        <v>285</v>
      </c>
      <c r="BH2" s="463"/>
      <c r="BI2" s="463"/>
      <c r="BJ2" s="463"/>
      <c r="BO2" s="464" t="s">
        <v>288</v>
      </c>
      <c r="BP2" s="465"/>
      <c r="BQ2" s="465"/>
      <c r="BR2" s="465"/>
      <c r="BS2" s="283" t="s">
        <v>289</v>
      </c>
      <c r="BT2" s="284"/>
      <c r="BU2" s="284"/>
      <c r="BV2" s="285"/>
      <c r="BZ2" s="175"/>
      <c r="CE2" s="175"/>
      <c r="CF2" s="53"/>
    </row>
    <row r="3" spans="1:98" s="368" customFormat="1" ht="210.75" customHeight="1" x14ac:dyDescent="0.2">
      <c r="A3" s="340" t="s">
        <v>6</v>
      </c>
      <c r="B3" s="320" t="s">
        <v>7</v>
      </c>
      <c r="C3" s="332" t="s">
        <v>8</v>
      </c>
      <c r="D3" s="348" t="s">
        <v>296</v>
      </c>
      <c r="E3" s="348" t="s">
        <v>9</v>
      </c>
      <c r="F3" s="309" t="s">
        <v>433</v>
      </c>
      <c r="G3" s="309" t="s">
        <v>434</v>
      </c>
      <c r="H3" s="309" t="s">
        <v>435</v>
      </c>
      <c r="I3" s="348" t="s">
        <v>268</v>
      </c>
      <c r="J3" s="349" t="s">
        <v>317</v>
      </c>
      <c r="K3" s="349" t="s">
        <v>318</v>
      </c>
      <c r="L3" s="348" t="s">
        <v>297</v>
      </c>
      <c r="M3" s="350" t="s">
        <v>269</v>
      </c>
      <c r="N3" s="350" t="s">
        <v>270</v>
      </c>
      <c r="O3" s="350" t="s">
        <v>327</v>
      </c>
      <c r="P3" s="351" t="s">
        <v>233</v>
      </c>
      <c r="Q3" s="352" t="s">
        <v>271</v>
      </c>
      <c r="R3" s="352" t="s">
        <v>272</v>
      </c>
      <c r="S3" s="349" t="s">
        <v>408</v>
      </c>
      <c r="T3" s="349" t="s">
        <v>343</v>
      </c>
      <c r="U3" s="352" t="s">
        <v>273</v>
      </c>
      <c r="V3" s="353" t="s">
        <v>292</v>
      </c>
      <c r="W3" s="354" t="s">
        <v>10</v>
      </c>
      <c r="X3" s="354" t="s">
        <v>274</v>
      </c>
      <c r="Y3" s="354" t="s">
        <v>11</v>
      </c>
      <c r="Z3" s="354" t="s">
        <v>12</v>
      </c>
      <c r="AA3" s="354" t="s">
        <v>409</v>
      </c>
      <c r="AB3" s="354" t="s">
        <v>300</v>
      </c>
      <c r="AC3" s="352" t="s">
        <v>471</v>
      </c>
      <c r="AD3" s="352" t="s">
        <v>13</v>
      </c>
      <c r="AE3" s="352" t="s">
        <v>14</v>
      </c>
      <c r="AF3" s="352" t="s">
        <v>15</v>
      </c>
      <c r="AG3" s="350" t="s">
        <v>304</v>
      </c>
      <c r="AH3" s="355" t="s">
        <v>411</v>
      </c>
      <c r="AI3" s="356" t="s">
        <v>413</v>
      </c>
      <c r="AJ3" s="354" t="s">
        <v>275</v>
      </c>
      <c r="AK3" s="357" t="s">
        <v>16</v>
      </c>
      <c r="AL3" s="351" t="s">
        <v>17</v>
      </c>
      <c r="AM3" s="348" t="s">
        <v>18</v>
      </c>
      <c r="AN3" s="350" t="s">
        <v>234</v>
      </c>
      <c r="AO3" s="352" t="s">
        <v>437</v>
      </c>
      <c r="AP3" s="309" t="s">
        <v>232</v>
      </c>
      <c r="AQ3" s="358" t="s">
        <v>306</v>
      </c>
      <c r="AR3" s="354" t="s">
        <v>307</v>
      </c>
      <c r="AS3" s="354" t="s">
        <v>252</v>
      </c>
      <c r="AT3" s="354" t="s">
        <v>253</v>
      </c>
      <c r="AU3" s="359" t="s">
        <v>19</v>
      </c>
      <c r="AV3" s="352" t="s">
        <v>277</v>
      </c>
      <c r="AW3" s="352" t="s">
        <v>308</v>
      </c>
      <c r="AX3" s="352" t="s">
        <v>278</v>
      </c>
      <c r="AY3" s="352" t="s">
        <v>309</v>
      </c>
      <c r="AZ3" s="354" t="s">
        <v>280</v>
      </c>
      <c r="BA3" s="354" t="s">
        <v>462</v>
      </c>
      <c r="BB3" s="352" t="s">
        <v>20</v>
      </c>
      <c r="BC3" s="350" t="s">
        <v>291</v>
      </c>
      <c r="BD3" s="354" t="s">
        <v>282</v>
      </c>
      <c r="BE3" s="356" t="s">
        <v>347</v>
      </c>
      <c r="BF3" s="360" t="s">
        <v>284</v>
      </c>
      <c r="BG3" s="361" t="s">
        <v>438</v>
      </c>
      <c r="BH3" s="362" t="s">
        <v>264</v>
      </c>
      <c r="BI3" s="362" t="s">
        <v>439</v>
      </c>
      <c r="BJ3" s="362" t="s">
        <v>415</v>
      </c>
      <c r="BK3" s="363" t="s">
        <v>416</v>
      </c>
      <c r="BL3" s="363" t="s">
        <v>417</v>
      </c>
      <c r="BM3" s="364" t="s">
        <v>312</v>
      </c>
      <c r="BN3" s="365" t="s">
        <v>351</v>
      </c>
      <c r="BO3" s="366" t="s">
        <v>286</v>
      </c>
      <c r="BP3" s="364" t="s">
        <v>352</v>
      </c>
      <c r="BQ3" s="364" t="s">
        <v>21</v>
      </c>
      <c r="BR3" s="364" t="s">
        <v>287</v>
      </c>
      <c r="BS3" s="355" t="s">
        <v>313</v>
      </c>
      <c r="BT3" s="355" t="s">
        <v>314</v>
      </c>
      <c r="BU3" s="355" t="s">
        <v>315</v>
      </c>
      <c r="BV3" s="355" t="s">
        <v>418</v>
      </c>
      <c r="BW3" s="364" t="s">
        <v>461</v>
      </c>
      <c r="BX3" s="364" t="s">
        <v>22</v>
      </c>
      <c r="BY3" s="364" t="s">
        <v>23</v>
      </c>
      <c r="BZ3" s="351" t="s">
        <v>24</v>
      </c>
      <c r="CA3" s="348" t="s">
        <v>25</v>
      </c>
      <c r="CB3" s="348" t="s">
        <v>26</v>
      </c>
      <c r="CC3" s="348" t="s">
        <v>290</v>
      </c>
      <c r="CD3" s="357" t="s">
        <v>27</v>
      </c>
      <c r="CE3" s="367" t="s">
        <v>28</v>
      </c>
      <c r="CF3" s="367" t="s">
        <v>441</v>
      </c>
      <c r="CG3" s="367" t="s">
        <v>29</v>
      </c>
      <c r="CH3" s="367" t="s">
        <v>405</v>
      </c>
      <c r="CI3" s="367" t="s">
        <v>30</v>
      </c>
      <c r="CJ3" s="367" t="s">
        <v>31</v>
      </c>
      <c r="CK3" s="367" t="s">
        <v>32</v>
      </c>
      <c r="CM3" s="369" t="s">
        <v>33</v>
      </c>
      <c r="CN3" s="370" t="s">
        <v>34</v>
      </c>
      <c r="CO3" s="371" t="s">
        <v>35</v>
      </c>
      <c r="CP3" s="372" t="s">
        <v>36</v>
      </c>
    </row>
    <row r="4" spans="1:98" s="34" customFormat="1" ht="15" customHeight="1" x14ac:dyDescent="0.25">
      <c r="A4" s="347" t="s">
        <v>231</v>
      </c>
      <c r="B4" s="310"/>
      <c r="C4" s="333"/>
      <c r="D4" s="286">
        <v>1.1000000000000001</v>
      </c>
      <c r="E4" s="286">
        <v>1.2</v>
      </c>
      <c r="F4" s="286" t="s">
        <v>430</v>
      </c>
      <c r="G4" s="286" t="s">
        <v>431</v>
      </c>
      <c r="H4" s="286" t="s">
        <v>432</v>
      </c>
      <c r="I4" s="286">
        <v>1.3</v>
      </c>
      <c r="J4" s="308">
        <v>1.4</v>
      </c>
      <c r="K4" s="286">
        <v>1.5</v>
      </c>
      <c r="L4" s="286">
        <v>1.6</v>
      </c>
      <c r="M4" s="308">
        <v>1.7</v>
      </c>
      <c r="N4" s="308">
        <v>1.8</v>
      </c>
      <c r="O4" s="308">
        <v>1.9</v>
      </c>
      <c r="P4" s="288" t="s">
        <v>339</v>
      </c>
      <c r="Q4" s="286" t="s">
        <v>337</v>
      </c>
      <c r="R4" s="286" t="s">
        <v>338</v>
      </c>
      <c r="S4" s="286" t="s">
        <v>340</v>
      </c>
      <c r="T4" s="286" t="s">
        <v>341</v>
      </c>
      <c r="U4" s="286" t="s">
        <v>342</v>
      </c>
      <c r="V4" s="289">
        <v>2.2999999999999998</v>
      </c>
      <c r="W4" s="290">
        <v>3.1</v>
      </c>
      <c r="X4" s="291">
        <v>3.2</v>
      </c>
      <c r="Y4" s="287">
        <v>3.3</v>
      </c>
      <c r="Z4" s="292">
        <v>3.4</v>
      </c>
      <c r="AA4" s="287">
        <v>3.5</v>
      </c>
      <c r="AB4" s="287">
        <v>3.6</v>
      </c>
      <c r="AC4" s="287">
        <v>3.7</v>
      </c>
      <c r="AD4" s="293">
        <v>3.8</v>
      </c>
      <c r="AE4" s="293">
        <v>3.9</v>
      </c>
      <c r="AF4" s="294">
        <v>3.1</v>
      </c>
      <c r="AG4" s="295">
        <v>3.11</v>
      </c>
      <c r="AH4" s="294">
        <v>3.12</v>
      </c>
      <c r="AI4" s="294">
        <v>3.13</v>
      </c>
      <c r="AJ4" s="295">
        <v>3.14</v>
      </c>
      <c r="AK4" s="296">
        <v>3.15</v>
      </c>
      <c r="AL4" s="297">
        <v>4.0999999999999996</v>
      </c>
      <c r="AM4" s="287">
        <v>4.2</v>
      </c>
      <c r="AN4" s="158">
        <v>4.3</v>
      </c>
      <c r="AO4" s="293">
        <v>4.4000000000000004</v>
      </c>
      <c r="AP4" s="292">
        <v>4.5</v>
      </c>
      <c r="AQ4" s="298">
        <v>4.5999999999999996</v>
      </c>
      <c r="AR4" s="297">
        <v>5.0999999999999996</v>
      </c>
      <c r="AS4" s="292">
        <v>5.2</v>
      </c>
      <c r="AT4" s="292">
        <v>5.3</v>
      </c>
      <c r="AU4" s="293">
        <v>5.4</v>
      </c>
      <c r="AV4" s="292">
        <v>5.5</v>
      </c>
      <c r="AW4" s="292">
        <v>5.6</v>
      </c>
      <c r="AX4" s="287">
        <v>5.7</v>
      </c>
      <c r="AY4" s="292">
        <v>5.8</v>
      </c>
      <c r="AZ4" s="292">
        <v>5.9</v>
      </c>
      <c r="BA4" s="295">
        <v>5.0999999999999996</v>
      </c>
      <c r="BB4" s="294">
        <v>5.1100000000000003</v>
      </c>
      <c r="BC4" s="295">
        <v>5.12</v>
      </c>
      <c r="BD4" s="295">
        <v>5.13</v>
      </c>
      <c r="BE4" s="294">
        <v>5.14</v>
      </c>
      <c r="BF4" s="299">
        <v>5.15</v>
      </c>
      <c r="BG4" s="300">
        <v>6.1</v>
      </c>
      <c r="BH4" s="301">
        <v>6.2</v>
      </c>
      <c r="BI4" s="302">
        <v>6.3</v>
      </c>
      <c r="BJ4" s="302">
        <v>6.4</v>
      </c>
      <c r="BK4" s="302">
        <v>6.5</v>
      </c>
      <c r="BL4" s="302">
        <v>6.6</v>
      </c>
      <c r="BM4" s="302">
        <v>6.7</v>
      </c>
      <c r="BN4" s="303">
        <v>6.8</v>
      </c>
      <c r="BO4" s="300">
        <v>7.1</v>
      </c>
      <c r="BP4" s="301">
        <v>7.2</v>
      </c>
      <c r="BQ4" s="301">
        <v>7.3</v>
      </c>
      <c r="BR4" s="301">
        <v>7.4</v>
      </c>
      <c r="BS4" s="301">
        <v>7.5</v>
      </c>
      <c r="BT4" s="301">
        <v>7.6</v>
      </c>
      <c r="BU4" s="304">
        <v>7.7</v>
      </c>
      <c r="BV4" s="301">
        <v>7.8</v>
      </c>
      <c r="BW4" s="301">
        <v>7.9</v>
      </c>
      <c r="BX4" s="305">
        <v>7.1</v>
      </c>
      <c r="BY4" s="305">
        <v>7.11</v>
      </c>
      <c r="BZ4" s="297">
        <v>8.1</v>
      </c>
      <c r="CA4" s="287">
        <v>8.1999999999999993</v>
      </c>
      <c r="CB4" s="287">
        <v>8.3000000000000007</v>
      </c>
      <c r="CC4" s="287">
        <v>8.4</v>
      </c>
      <c r="CD4" s="306">
        <v>8.5</v>
      </c>
      <c r="CE4" s="176"/>
      <c r="CF4" s="176"/>
      <c r="CG4" s="176"/>
      <c r="CH4" s="176"/>
      <c r="CI4" s="176"/>
      <c r="CJ4" s="176"/>
      <c r="CK4" s="176"/>
      <c r="CL4" s="36"/>
      <c r="CM4" s="177"/>
      <c r="CN4" s="178"/>
      <c r="CO4" s="179"/>
      <c r="CP4" s="180"/>
      <c r="CQ4" s="36"/>
      <c r="CS4" s="34" t="s">
        <v>458</v>
      </c>
    </row>
    <row r="5" spans="1:98" x14ac:dyDescent="0.25">
      <c r="A5" s="439" t="s">
        <v>457</v>
      </c>
      <c r="B5" s="321">
        <v>2017</v>
      </c>
      <c r="C5" s="432" t="s">
        <v>428</v>
      </c>
      <c r="D5" s="377">
        <v>1</v>
      </c>
      <c r="E5" s="377" t="s">
        <v>38</v>
      </c>
      <c r="F5" s="377" t="s">
        <v>38</v>
      </c>
      <c r="G5" s="377" t="s">
        <v>38</v>
      </c>
      <c r="H5" s="377" t="s">
        <v>38</v>
      </c>
      <c r="I5" s="377" t="s">
        <v>38</v>
      </c>
      <c r="J5" s="377">
        <v>3</v>
      </c>
      <c r="K5" s="377">
        <v>1</v>
      </c>
      <c r="L5" s="377">
        <v>3</v>
      </c>
      <c r="M5" s="377">
        <v>3</v>
      </c>
      <c r="N5" s="377">
        <v>1</v>
      </c>
      <c r="O5" s="377" t="s">
        <v>38</v>
      </c>
      <c r="P5" s="377" t="s">
        <v>38</v>
      </c>
      <c r="Q5" s="377" t="s">
        <v>38</v>
      </c>
      <c r="R5" s="377" t="s">
        <v>38</v>
      </c>
      <c r="S5" s="377">
        <v>3</v>
      </c>
      <c r="T5" s="377">
        <v>2</v>
      </c>
      <c r="U5" s="377">
        <v>2</v>
      </c>
      <c r="V5" s="377">
        <v>2</v>
      </c>
      <c r="W5" s="377">
        <v>1</v>
      </c>
      <c r="X5" s="377" t="s">
        <v>38</v>
      </c>
      <c r="Y5" s="377">
        <v>4</v>
      </c>
      <c r="Z5" s="377">
        <v>1</v>
      </c>
      <c r="AA5" s="377">
        <v>2</v>
      </c>
      <c r="AB5" s="377">
        <v>2</v>
      </c>
      <c r="AC5" s="377">
        <v>2</v>
      </c>
      <c r="AD5" s="377">
        <v>1</v>
      </c>
      <c r="AE5" s="377" t="s">
        <v>38</v>
      </c>
      <c r="AF5" s="377">
        <v>2</v>
      </c>
      <c r="AG5" s="377">
        <v>2</v>
      </c>
      <c r="AH5" s="377">
        <v>1</v>
      </c>
      <c r="AI5" s="377">
        <v>2</v>
      </c>
      <c r="AJ5" s="377">
        <v>1</v>
      </c>
      <c r="AK5" s="377">
        <v>1</v>
      </c>
      <c r="AL5" s="377">
        <v>4</v>
      </c>
      <c r="AM5" s="377">
        <v>3</v>
      </c>
      <c r="AN5" s="377" t="s">
        <v>38</v>
      </c>
      <c r="AO5" s="377">
        <v>4</v>
      </c>
      <c r="AP5" s="377">
        <v>2</v>
      </c>
      <c r="AQ5" s="377">
        <v>4</v>
      </c>
      <c r="AR5" s="377">
        <v>1</v>
      </c>
      <c r="AS5" s="377">
        <v>2</v>
      </c>
      <c r="AT5" s="377">
        <v>3</v>
      </c>
      <c r="AU5" s="377">
        <v>3</v>
      </c>
      <c r="AV5" s="377">
        <v>3</v>
      </c>
      <c r="AW5" s="377">
        <v>3</v>
      </c>
      <c r="AX5" s="377">
        <v>4</v>
      </c>
      <c r="AY5" s="377">
        <v>3</v>
      </c>
      <c r="AZ5" s="377">
        <v>2</v>
      </c>
      <c r="BA5" s="377">
        <v>3</v>
      </c>
      <c r="BB5" s="377">
        <v>2</v>
      </c>
      <c r="BC5" s="377">
        <v>2</v>
      </c>
      <c r="BD5" s="377">
        <v>4</v>
      </c>
      <c r="BE5" s="377" t="s">
        <v>38</v>
      </c>
      <c r="BF5" s="377">
        <v>2</v>
      </c>
      <c r="BG5" s="377">
        <v>3</v>
      </c>
      <c r="BH5" s="377">
        <v>2</v>
      </c>
      <c r="BI5" s="377">
        <v>2</v>
      </c>
      <c r="BJ5" s="377">
        <v>2</v>
      </c>
      <c r="BK5" s="377">
        <v>3</v>
      </c>
      <c r="BL5" s="377">
        <v>2</v>
      </c>
      <c r="BM5" s="377">
        <v>3</v>
      </c>
      <c r="BN5" s="377" t="s">
        <v>38</v>
      </c>
      <c r="BO5" s="377">
        <v>1</v>
      </c>
      <c r="BP5" s="377" t="s">
        <v>38</v>
      </c>
      <c r="BQ5" s="377">
        <v>3</v>
      </c>
      <c r="BR5" s="377">
        <v>3</v>
      </c>
      <c r="BS5" s="377">
        <v>2</v>
      </c>
      <c r="BT5" s="377">
        <v>1</v>
      </c>
      <c r="BU5" s="377">
        <v>1</v>
      </c>
      <c r="BV5" s="377">
        <v>4</v>
      </c>
      <c r="BW5" s="377">
        <v>4</v>
      </c>
      <c r="BX5" s="377">
        <v>1</v>
      </c>
      <c r="BY5" s="377">
        <v>1</v>
      </c>
      <c r="BZ5" s="377">
        <v>1</v>
      </c>
      <c r="CA5" s="377">
        <v>2</v>
      </c>
      <c r="CB5" s="377">
        <v>1</v>
      </c>
      <c r="CC5" s="377" t="s">
        <v>38</v>
      </c>
      <c r="CD5" s="377">
        <v>2</v>
      </c>
      <c r="CE5" s="433">
        <f>COUNTIF(D5:CD5,"=~*")</f>
        <v>16</v>
      </c>
      <c r="CF5" s="14">
        <f>COUNTIF(D5:CD5,"=1")+COUNTIF(D5:CD5,"=2")+COUNTIF(D5:CD5,"=3")+COUNTIF(D5:CD5,"=4")</f>
        <v>63</v>
      </c>
      <c r="CG5" s="15">
        <f>CF5/(CF5+CE5)</f>
        <v>0.79746835443037978</v>
      </c>
      <c r="CH5" s="16" t="str">
        <f>IF(CG5&gt;=80%,1,"")</f>
        <v/>
      </c>
      <c r="CI5" s="16">
        <f>IF(AND(CG5&gt;=70%,CG5&lt;80%),1,"")</f>
        <v>1</v>
      </c>
      <c r="CJ5" s="16" t="str">
        <f>IF(AND(CG5&gt;=60%,CG5&lt;70%),1,"")</f>
        <v/>
      </c>
      <c r="CK5" s="16" t="str">
        <f>IF(CG5&lt;60%,1,"")</f>
        <v/>
      </c>
      <c r="CM5" s="230">
        <f>COUNTIF(D5:CD5,"=1")</f>
        <v>17</v>
      </c>
      <c r="CN5" s="231">
        <f>COUNTIF(D5:CD5,"=2")</f>
        <v>22</v>
      </c>
      <c r="CO5" s="171">
        <f>COUNTIF(D5:CD5,"=3")</f>
        <v>16</v>
      </c>
      <c r="CP5" s="307">
        <f>COUNTIF(D5:CD5,"=4")</f>
        <v>8</v>
      </c>
      <c r="CQ5" s="16"/>
      <c r="CS5">
        <v>4</v>
      </c>
      <c r="CT5" t="s">
        <v>459</v>
      </c>
    </row>
    <row r="6" spans="1:98" x14ac:dyDescent="0.25">
      <c r="A6" s="311" t="s">
        <v>37</v>
      </c>
      <c r="B6" s="321">
        <v>2010</v>
      </c>
      <c r="C6" s="334" t="s">
        <v>427</v>
      </c>
      <c r="D6" s="434">
        <v>4</v>
      </c>
      <c r="E6" s="435">
        <v>4</v>
      </c>
      <c r="F6" s="435">
        <v>3</v>
      </c>
      <c r="G6" s="435">
        <v>2</v>
      </c>
      <c r="H6" s="435">
        <v>4</v>
      </c>
      <c r="I6" s="435">
        <v>2</v>
      </c>
      <c r="J6" s="435">
        <v>3</v>
      </c>
      <c r="K6" s="435">
        <v>1</v>
      </c>
      <c r="L6" s="435">
        <v>3</v>
      </c>
      <c r="M6" s="435">
        <v>4</v>
      </c>
      <c r="N6" s="435">
        <v>3</v>
      </c>
      <c r="O6" s="435">
        <v>4</v>
      </c>
      <c r="P6" s="435">
        <v>4</v>
      </c>
      <c r="Q6" s="435">
        <v>4</v>
      </c>
      <c r="R6" s="435">
        <v>4</v>
      </c>
      <c r="S6" s="435">
        <v>3</v>
      </c>
      <c r="T6" s="435">
        <v>1</v>
      </c>
      <c r="U6" s="435">
        <v>2</v>
      </c>
      <c r="V6" s="435">
        <v>3</v>
      </c>
      <c r="W6" s="435">
        <v>4</v>
      </c>
      <c r="X6" s="435">
        <v>1</v>
      </c>
      <c r="Y6" s="435">
        <v>4</v>
      </c>
      <c r="Z6" s="435" t="s">
        <v>38</v>
      </c>
      <c r="AA6" s="435">
        <v>2</v>
      </c>
      <c r="AB6" s="435">
        <v>2</v>
      </c>
      <c r="AC6" s="435">
        <v>3</v>
      </c>
      <c r="AD6" s="435">
        <v>2</v>
      </c>
      <c r="AE6" s="435" t="s">
        <v>38</v>
      </c>
      <c r="AF6" s="435">
        <v>4</v>
      </c>
      <c r="AG6" s="435">
        <v>4</v>
      </c>
      <c r="AH6" s="435">
        <v>1</v>
      </c>
      <c r="AI6" s="435">
        <v>2</v>
      </c>
      <c r="AJ6" s="435">
        <v>3</v>
      </c>
      <c r="AK6" s="435">
        <v>2</v>
      </c>
      <c r="AL6" s="435">
        <v>3</v>
      </c>
      <c r="AM6" s="435">
        <v>4</v>
      </c>
      <c r="AN6" s="435">
        <v>4</v>
      </c>
      <c r="AO6" s="435" t="s">
        <v>38</v>
      </c>
      <c r="AP6" s="435">
        <v>2</v>
      </c>
      <c r="AQ6" s="435">
        <v>3</v>
      </c>
      <c r="AR6" s="435">
        <v>4</v>
      </c>
      <c r="AS6" s="435">
        <v>4</v>
      </c>
      <c r="AT6" s="435">
        <v>3</v>
      </c>
      <c r="AU6" s="435">
        <v>4</v>
      </c>
      <c r="AV6" s="435">
        <v>1</v>
      </c>
      <c r="AW6" s="435">
        <v>3</v>
      </c>
      <c r="AX6" s="435">
        <v>4</v>
      </c>
      <c r="AY6" s="435">
        <v>2</v>
      </c>
      <c r="AZ6" s="435">
        <v>3</v>
      </c>
      <c r="BA6" s="435" t="s">
        <v>38</v>
      </c>
      <c r="BB6" s="435">
        <v>1</v>
      </c>
      <c r="BC6" s="435">
        <v>4</v>
      </c>
      <c r="BD6" s="435">
        <v>2</v>
      </c>
      <c r="BE6" s="435" t="s">
        <v>38</v>
      </c>
      <c r="BF6" s="435">
        <v>2</v>
      </c>
      <c r="BG6" s="435">
        <v>4</v>
      </c>
      <c r="BH6" s="435">
        <v>3</v>
      </c>
      <c r="BI6" s="435">
        <v>3</v>
      </c>
      <c r="BJ6" s="435">
        <v>3</v>
      </c>
      <c r="BK6" s="435">
        <v>3</v>
      </c>
      <c r="BL6" s="435">
        <v>2</v>
      </c>
      <c r="BM6" s="435">
        <v>3</v>
      </c>
      <c r="BN6" s="435" t="s">
        <v>38</v>
      </c>
      <c r="BO6" s="435">
        <v>2</v>
      </c>
      <c r="BP6" s="435">
        <v>1</v>
      </c>
      <c r="BQ6" s="435">
        <v>4</v>
      </c>
      <c r="BR6" s="435">
        <v>2</v>
      </c>
      <c r="BS6" s="435">
        <v>1</v>
      </c>
      <c r="BT6" s="435">
        <v>2</v>
      </c>
      <c r="BU6" s="435">
        <v>1</v>
      </c>
      <c r="BV6" s="435">
        <v>4</v>
      </c>
      <c r="BW6" s="435">
        <v>4</v>
      </c>
      <c r="BX6" s="435">
        <v>1</v>
      </c>
      <c r="BY6" s="435">
        <v>3</v>
      </c>
      <c r="BZ6" s="435">
        <v>3</v>
      </c>
      <c r="CA6" s="435">
        <v>4</v>
      </c>
      <c r="CB6" s="435">
        <v>4</v>
      </c>
      <c r="CC6" s="435">
        <v>2</v>
      </c>
      <c r="CD6" s="436">
        <v>4</v>
      </c>
      <c r="CE6" s="184">
        <f>COUNTIF(D6:CD6,"=~*")</f>
        <v>6</v>
      </c>
      <c r="CF6" s="14">
        <f>COUNTIF(D6:CD6,"=1")+COUNTIF(D6:CD6,"=2")+COUNTIF(D6:CD6,"=3")+COUNTIF(D6:CD6,"=4")</f>
        <v>73</v>
      </c>
      <c r="CG6" s="15">
        <f>CF6/(CF6+CE6)</f>
        <v>0.92405063291139244</v>
      </c>
      <c r="CH6" s="16">
        <f>IF(CG6&gt;=80%,1,"")</f>
        <v>1</v>
      </c>
      <c r="CI6" s="16" t="str">
        <f>IF(AND(CG6&gt;=70%,CG6&lt;80%),1,"")</f>
        <v/>
      </c>
      <c r="CJ6" s="16" t="str">
        <f>IF(AND(CG6&gt;=60%,CG6&lt;70%),1,"")</f>
        <v/>
      </c>
      <c r="CK6" s="16" t="str">
        <f>IF(CG6&lt;60%,1,"")</f>
        <v/>
      </c>
      <c r="CM6" s="230">
        <f>COUNTIF(D6:CD6,"=1")</f>
        <v>10</v>
      </c>
      <c r="CN6" s="231">
        <f>COUNTIF(D6:CD6,"=2")</f>
        <v>17</v>
      </c>
      <c r="CO6" s="171">
        <f>COUNTIF(D6:CD6,"=3")</f>
        <v>20</v>
      </c>
      <c r="CP6" s="307">
        <f>COUNTIF(D6:CD6,"=4")</f>
        <v>26</v>
      </c>
      <c r="CQ6" s="16"/>
      <c r="CS6">
        <v>4</v>
      </c>
      <c r="CT6">
        <v>1</v>
      </c>
    </row>
    <row r="7" spans="1:98" x14ac:dyDescent="0.25">
      <c r="A7" s="312" t="s">
        <v>39</v>
      </c>
      <c r="B7" s="322">
        <v>2011</v>
      </c>
      <c r="C7" s="334" t="s">
        <v>429</v>
      </c>
      <c r="D7" s="374">
        <v>4</v>
      </c>
      <c r="E7" s="382">
        <v>3</v>
      </c>
      <c r="F7" s="382">
        <v>3</v>
      </c>
      <c r="G7" s="382">
        <v>1</v>
      </c>
      <c r="H7" s="382">
        <v>3</v>
      </c>
      <c r="I7" s="382">
        <v>3</v>
      </c>
      <c r="J7" s="382">
        <v>2</v>
      </c>
      <c r="K7" s="382">
        <v>1</v>
      </c>
      <c r="L7" s="382">
        <v>2</v>
      </c>
      <c r="M7" s="382">
        <v>4</v>
      </c>
      <c r="N7" s="382">
        <v>2</v>
      </c>
      <c r="O7" s="382">
        <v>3</v>
      </c>
      <c r="P7" s="382">
        <v>3</v>
      </c>
      <c r="Q7" s="382">
        <v>2</v>
      </c>
      <c r="R7" s="382">
        <v>2</v>
      </c>
      <c r="S7" s="382">
        <v>4</v>
      </c>
      <c r="T7" s="382">
        <v>1</v>
      </c>
      <c r="U7" s="382">
        <v>4</v>
      </c>
      <c r="V7" s="382">
        <v>1</v>
      </c>
      <c r="W7" s="382">
        <v>2</v>
      </c>
      <c r="X7" s="382">
        <v>3</v>
      </c>
      <c r="Y7" s="382">
        <v>4</v>
      </c>
      <c r="Z7" s="382">
        <v>2</v>
      </c>
      <c r="AA7" s="382">
        <v>2</v>
      </c>
      <c r="AB7" s="382">
        <v>2</v>
      </c>
      <c r="AC7" s="382">
        <v>3</v>
      </c>
      <c r="AD7" s="382">
        <v>3</v>
      </c>
      <c r="AE7" s="382">
        <v>4</v>
      </c>
      <c r="AF7" s="382">
        <v>3</v>
      </c>
      <c r="AG7" s="382">
        <v>1</v>
      </c>
      <c r="AH7" s="382">
        <v>1</v>
      </c>
      <c r="AI7" s="382">
        <v>3</v>
      </c>
      <c r="AJ7" s="382">
        <v>3</v>
      </c>
      <c r="AK7" s="382" t="s">
        <v>38</v>
      </c>
      <c r="AL7" s="382">
        <v>4</v>
      </c>
      <c r="AM7" s="382">
        <v>4</v>
      </c>
      <c r="AN7" s="382">
        <v>2</v>
      </c>
      <c r="AO7" s="382">
        <v>1</v>
      </c>
      <c r="AP7" s="382">
        <v>4</v>
      </c>
      <c r="AQ7" s="382">
        <v>4</v>
      </c>
      <c r="AR7" s="382">
        <v>4</v>
      </c>
      <c r="AS7" s="382">
        <v>2</v>
      </c>
      <c r="AT7" s="382">
        <v>1</v>
      </c>
      <c r="AU7" s="382">
        <v>1</v>
      </c>
      <c r="AV7" s="382">
        <v>3</v>
      </c>
      <c r="AW7" s="382">
        <v>3</v>
      </c>
      <c r="AX7" s="382">
        <v>2</v>
      </c>
      <c r="AY7" s="382">
        <v>4</v>
      </c>
      <c r="AZ7" s="382">
        <v>4</v>
      </c>
      <c r="BA7" s="382" t="s">
        <v>38</v>
      </c>
      <c r="BB7" s="382">
        <v>3</v>
      </c>
      <c r="BC7" s="382">
        <v>2</v>
      </c>
      <c r="BD7" s="382">
        <v>1</v>
      </c>
      <c r="BE7" s="382" t="s">
        <v>38</v>
      </c>
      <c r="BF7" s="382">
        <v>2</v>
      </c>
      <c r="BG7" s="382">
        <v>3</v>
      </c>
      <c r="BH7" s="382">
        <v>2</v>
      </c>
      <c r="BI7" s="382">
        <v>2</v>
      </c>
      <c r="BJ7" s="382">
        <v>2</v>
      </c>
      <c r="BK7" s="382">
        <v>3</v>
      </c>
      <c r="BL7" s="382">
        <v>3</v>
      </c>
      <c r="BM7" s="382">
        <v>2</v>
      </c>
      <c r="BN7" s="382" t="s">
        <v>38</v>
      </c>
      <c r="BO7" s="382">
        <v>2</v>
      </c>
      <c r="BP7" s="382">
        <v>2</v>
      </c>
      <c r="BQ7" s="382">
        <v>4</v>
      </c>
      <c r="BR7" s="382">
        <v>4</v>
      </c>
      <c r="BS7" s="382">
        <v>1</v>
      </c>
      <c r="BT7" s="382">
        <v>1</v>
      </c>
      <c r="BU7" s="382">
        <v>3</v>
      </c>
      <c r="BV7" s="382">
        <v>2</v>
      </c>
      <c r="BW7" s="382">
        <v>3</v>
      </c>
      <c r="BX7" s="382">
        <v>3</v>
      </c>
      <c r="BY7" s="382">
        <v>2</v>
      </c>
      <c r="BZ7" s="382">
        <v>2</v>
      </c>
      <c r="CA7" s="382">
        <v>2</v>
      </c>
      <c r="CB7" s="382">
        <v>2</v>
      </c>
      <c r="CC7" s="382">
        <v>2</v>
      </c>
      <c r="CD7" s="381">
        <v>3</v>
      </c>
      <c r="CE7" s="185">
        <f t="shared" ref="CE7:CE64" si="0">COUNTIF(D7:CD7,"=~*")</f>
        <v>4</v>
      </c>
      <c r="CF7" s="14">
        <f t="shared" ref="CF7:CF64" si="1">COUNTIF(D7:CD7,"=1")+COUNTIF(D7:CD7,"=2")+COUNTIF(D7:CD7,"=3")+COUNTIF(D7:CD7,"=4")</f>
        <v>75</v>
      </c>
      <c r="CG7" s="15">
        <f t="shared" ref="CG7:CG64" si="2">CF7/(CF7+CE7)</f>
        <v>0.94936708860759489</v>
      </c>
      <c r="CH7" s="16">
        <f t="shared" ref="CH7:CH64" si="3">IF(CG7&gt;=80%,1,"")</f>
        <v>1</v>
      </c>
      <c r="CI7" s="16" t="str">
        <f t="shared" ref="CI7:CI64" si="4">IF(AND(CG7&gt;=70%,CG7&lt;80%),1,"")</f>
        <v/>
      </c>
      <c r="CJ7" s="16" t="str">
        <f t="shared" ref="CJ7:CJ64" si="5">IF(AND(CG7&gt;=60%,CG7&lt;70%),1,"")</f>
        <v/>
      </c>
      <c r="CK7" s="16" t="str">
        <f t="shared" ref="CK7:CK64" si="6">IF(CG7&lt;60%,1,"")</f>
        <v/>
      </c>
      <c r="CM7" s="230">
        <f t="shared" ref="CM7:CM64" si="7">COUNTIF(D7:CD7,"=1")</f>
        <v>12</v>
      </c>
      <c r="CN7" s="231">
        <f t="shared" ref="CN7:CN64" si="8">COUNTIF(D7:CD7,"=2")</f>
        <v>26</v>
      </c>
      <c r="CO7" s="171">
        <f t="shared" ref="CO7:CO64" si="9">COUNTIF(D7:CD7,"=3")</f>
        <v>22</v>
      </c>
      <c r="CP7" s="307">
        <f t="shared" ref="CP7:CP64" si="10">COUNTIF(D7:CD7,"=4")</f>
        <v>15</v>
      </c>
      <c r="CQ7" s="16"/>
      <c r="CS7">
        <v>3</v>
      </c>
      <c r="CT7">
        <v>1</v>
      </c>
    </row>
    <row r="8" spans="1:98" x14ac:dyDescent="0.25">
      <c r="A8" s="311" t="s">
        <v>40</v>
      </c>
      <c r="B8" s="321">
        <v>2015</v>
      </c>
      <c r="C8" s="334" t="s">
        <v>429</v>
      </c>
      <c r="D8" s="374">
        <v>3</v>
      </c>
      <c r="E8" s="382">
        <v>1</v>
      </c>
      <c r="F8" s="382">
        <v>1</v>
      </c>
      <c r="G8" s="382">
        <v>1</v>
      </c>
      <c r="H8" s="382">
        <v>1</v>
      </c>
      <c r="I8" s="382">
        <v>2</v>
      </c>
      <c r="J8" s="382" t="s">
        <v>38</v>
      </c>
      <c r="K8" s="382" t="s">
        <v>38</v>
      </c>
      <c r="L8" s="382">
        <v>1</v>
      </c>
      <c r="M8" s="382">
        <v>1</v>
      </c>
      <c r="N8" s="382">
        <v>1</v>
      </c>
      <c r="O8" s="382">
        <v>1</v>
      </c>
      <c r="P8" s="382">
        <v>3</v>
      </c>
      <c r="Q8" s="382">
        <v>4</v>
      </c>
      <c r="R8" s="382">
        <v>2</v>
      </c>
      <c r="S8" s="382">
        <v>2</v>
      </c>
      <c r="T8" s="382">
        <v>1</v>
      </c>
      <c r="U8" s="382">
        <v>1</v>
      </c>
      <c r="V8" s="382">
        <v>4</v>
      </c>
      <c r="W8" s="382">
        <v>2</v>
      </c>
      <c r="X8" s="382" t="s">
        <v>38</v>
      </c>
      <c r="Y8" s="382">
        <v>1</v>
      </c>
      <c r="Z8" s="382" t="s">
        <v>38</v>
      </c>
      <c r="AA8" s="382">
        <v>4</v>
      </c>
      <c r="AB8" s="382">
        <v>3</v>
      </c>
      <c r="AC8" s="382" t="s">
        <v>38</v>
      </c>
      <c r="AD8" s="382" t="s">
        <v>38</v>
      </c>
      <c r="AE8" s="382">
        <v>2</v>
      </c>
      <c r="AF8" s="382">
        <v>4</v>
      </c>
      <c r="AG8" s="382">
        <v>4</v>
      </c>
      <c r="AH8" s="382">
        <v>4</v>
      </c>
      <c r="AI8" s="382">
        <v>3</v>
      </c>
      <c r="AJ8" s="382">
        <v>2</v>
      </c>
      <c r="AK8" s="382">
        <v>4</v>
      </c>
      <c r="AL8" s="382">
        <v>4</v>
      </c>
      <c r="AM8" s="382">
        <v>3</v>
      </c>
      <c r="AN8" s="382" t="s">
        <v>38</v>
      </c>
      <c r="AO8" s="382">
        <v>1</v>
      </c>
      <c r="AP8" s="382">
        <v>1</v>
      </c>
      <c r="AQ8" s="382">
        <v>1</v>
      </c>
      <c r="AR8" s="382">
        <v>4</v>
      </c>
      <c r="AS8" s="382">
        <v>3</v>
      </c>
      <c r="AT8" s="382">
        <v>4</v>
      </c>
      <c r="AU8" s="382">
        <v>4</v>
      </c>
      <c r="AV8" s="382">
        <v>4</v>
      </c>
      <c r="AW8" s="382">
        <v>4</v>
      </c>
      <c r="AX8" s="382">
        <v>1</v>
      </c>
      <c r="AY8" s="382">
        <v>2</v>
      </c>
      <c r="AZ8" s="382">
        <v>2</v>
      </c>
      <c r="BA8" s="382">
        <v>1</v>
      </c>
      <c r="BB8" s="382" t="s">
        <v>38</v>
      </c>
      <c r="BC8" s="382">
        <v>4</v>
      </c>
      <c r="BD8" s="382" t="s">
        <v>38</v>
      </c>
      <c r="BE8" s="382" t="s">
        <v>38</v>
      </c>
      <c r="BF8" s="382" t="s">
        <v>38</v>
      </c>
      <c r="BG8" s="382">
        <v>2</v>
      </c>
      <c r="BH8" s="382">
        <v>2</v>
      </c>
      <c r="BI8" s="382" t="s">
        <v>38</v>
      </c>
      <c r="BJ8" s="382" t="s">
        <v>38</v>
      </c>
      <c r="BK8" s="382">
        <v>2</v>
      </c>
      <c r="BL8" s="382">
        <v>3</v>
      </c>
      <c r="BM8" s="382" t="s">
        <v>38</v>
      </c>
      <c r="BN8" s="382" t="s">
        <v>38</v>
      </c>
      <c r="BO8" s="382">
        <v>2</v>
      </c>
      <c r="BP8" s="382">
        <v>3</v>
      </c>
      <c r="BQ8" s="382">
        <v>1</v>
      </c>
      <c r="BR8" s="382">
        <v>3</v>
      </c>
      <c r="BS8" s="382">
        <v>2</v>
      </c>
      <c r="BT8" s="382">
        <v>2</v>
      </c>
      <c r="BU8" s="382">
        <v>3</v>
      </c>
      <c r="BV8" s="382">
        <v>1</v>
      </c>
      <c r="BW8" s="382">
        <v>1</v>
      </c>
      <c r="BX8" s="382">
        <v>1</v>
      </c>
      <c r="BY8" s="382">
        <v>2</v>
      </c>
      <c r="BZ8" s="382">
        <v>3</v>
      </c>
      <c r="CA8" s="382">
        <v>3</v>
      </c>
      <c r="CB8" s="382">
        <v>3</v>
      </c>
      <c r="CC8" s="382" t="s">
        <v>38</v>
      </c>
      <c r="CD8" s="381">
        <v>3</v>
      </c>
      <c r="CE8" s="185">
        <f t="shared" si="0"/>
        <v>16</v>
      </c>
      <c r="CF8" s="14">
        <f t="shared" si="1"/>
        <v>63</v>
      </c>
      <c r="CG8" s="15">
        <f t="shared" si="2"/>
        <v>0.79746835443037978</v>
      </c>
      <c r="CH8" s="16" t="str">
        <f t="shared" si="3"/>
        <v/>
      </c>
      <c r="CI8" s="16">
        <f t="shared" si="4"/>
        <v>1</v>
      </c>
      <c r="CJ8" s="16" t="str">
        <f t="shared" si="5"/>
        <v/>
      </c>
      <c r="CK8" s="16" t="str">
        <f t="shared" si="6"/>
        <v/>
      </c>
      <c r="CM8" s="230">
        <f t="shared" si="7"/>
        <v>20</v>
      </c>
      <c r="CN8" s="231">
        <f t="shared" si="8"/>
        <v>15</v>
      </c>
      <c r="CO8" s="171">
        <f t="shared" si="9"/>
        <v>14</v>
      </c>
      <c r="CP8" s="307">
        <f t="shared" si="10"/>
        <v>14</v>
      </c>
      <c r="CQ8" s="16"/>
      <c r="CS8">
        <v>1</v>
      </c>
      <c r="CT8">
        <v>3</v>
      </c>
    </row>
    <row r="9" spans="1:98" x14ac:dyDescent="0.25">
      <c r="A9" s="311" t="s">
        <v>41</v>
      </c>
      <c r="B9" s="321">
        <v>2011</v>
      </c>
      <c r="C9" s="334" t="s">
        <v>427</v>
      </c>
      <c r="D9" s="374">
        <v>4</v>
      </c>
      <c r="E9" s="382">
        <v>3</v>
      </c>
      <c r="F9" s="382">
        <v>4</v>
      </c>
      <c r="G9" s="382">
        <v>1</v>
      </c>
      <c r="H9" s="382">
        <v>3</v>
      </c>
      <c r="I9" s="382">
        <v>2</v>
      </c>
      <c r="J9" s="382">
        <v>3</v>
      </c>
      <c r="K9" s="382">
        <v>1</v>
      </c>
      <c r="L9" s="382">
        <v>3</v>
      </c>
      <c r="M9" s="382">
        <v>3</v>
      </c>
      <c r="N9" s="382">
        <v>2</v>
      </c>
      <c r="O9" s="382">
        <v>4</v>
      </c>
      <c r="P9" s="382">
        <v>3</v>
      </c>
      <c r="Q9" s="382">
        <v>2</v>
      </c>
      <c r="R9" s="382">
        <v>3</v>
      </c>
      <c r="S9" s="382">
        <v>4</v>
      </c>
      <c r="T9" s="382">
        <v>1</v>
      </c>
      <c r="U9" s="382">
        <v>4</v>
      </c>
      <c r="V9" s="382">
        <v>1</v>
      </c>
      <c r="W9" s="382">
        <v>2</v>
      </c>
      <c r="X9" s="382">
        <v>4</v>
      </c>
      <c r="Y9" s="382">
        <v>4</v>
      </c>
      <c r="Z9" s="382">
        <v>4</v>
      </c>
      <c r="AA9" s="382">
        <v>2</v>
      </c>
      <c r="AB9" s="382">
        <v>4</v>
      </c>
      <c r="AC9" s="382">
        <v>1</v>
      </c>
      <c r="AD9" s="382">
        <v>1</v>
      </c>
      <c r="AE9" s="382">
        <v>4</v>
      </c>
      <c r="AF9" s="382">
        <v>4</v>
      </c>
      <c r="AG9" s="382">
        <v>2</v>
      </c>
      <c r="AH9" s="382">
        <v>2</v>
      </c>
      <c r="AI9" s="382">
        <v>1</v>
      </c>
      <c r="AJ9" s="382">
        <v>2</v>
      </c>
      <c r="AK9" s="382">
        <v>2</v>
      </c>
      <c r="AL9" s="382">
        <v>3</v>
      </c>
      <c r="AM9" s="382">
        <v>4</v>
      </c>
      <c r="AN9" s="382">
        <v>1</v>
      </c>
      <c r="AO9" s="382">
        <v>1</v>
      </c>
      <c r="AP9" s="382">
        <v>4</v>
      </c>
      <c r="AQ9" s="382">
        <v>4</v>
      </c>
      <c r="AR9" s="382">
        <v>2</v>
      </c>
      <c r="AS9" s="382">
        <v>1</v>
      </c>
      <c r="AT9" s="382">
        <v>2</v>
      </c>
      <c r="AU9" s="382">
        <v>1</v>
      </c>
      <c r="AV9" s="382">
        <v>2</v>
      </c>
      <c r="AW9" s="382">
        <v>2</v>
      </c>
      <c r="AX9" s="382">
        <v>3</v>
      </c>
      <c r="AY9" s="382">
        <v>4</v>
      </c>
      <c r="AZ9" s="382">
        <v>2</v>
      </c>
      <c r="BA9" s="382">
        <v>2</v>
      </c>
      <c r="BB9" s="382">
        <v>1</v>
      </c>
      <c r="BC9" s="382">
        <v>2</v>
      </c>
      <c r="BD9" s="382">
        <v>2</v>
      </c>
      <c r="BE9" s="382" t="s">
        <v>38</v>
      </c>
      <c r="BF9" s="382">
        <v>2</v>
      </c>
      <c r="BG9" s="382">
        <v>4</v>
      </c>
      <c r="BH9" s="382">
        <v>2</v>
      </c>
      <c r="BI9" s="382">
        <v>1</v>
      </c>
      <c r="BJ9" s="382">
        <v>1</v>
      </c>
      <c r="BK9" s="382">
        <v>2</v>
      </c>
      <c r="BL9" s="382">
        <v>3</v>
      </c>
      <c r="BM9" s="382">
        <v>1</v>
      </c>
      <c r="BN9" s="382" t="s">
        <v>38</v>
      </c>
      <c r="BO9" s="382">
        <v>3</v>
      </c>
      <c r="BP9" s="382">
        <v>3</v>
      </c>
      <c r="BQ9" s="382">
        <v>4</v>
      </c>
      <c r="BR9" s="382">
        <v>3</v>
      </c>
      <c r="BS9" s="382">
        <v>1</v>
      </c>
      <c r="BT9" s="382">
        <v>1</v>
      </c>
      <c r="BU9" s="382">
        <v>2</v>
      </c>
      <c r="BV9" s="382">
        <v>3</v>
      </c>
      <c r="BW9" s="382">
        <v>3</v>
      </c>
      <c r="BX9" s="382">
        <v>4</v>
      </c>
      <c r="BY9" s="382">
        <v>1</v>
      </c>
      <c r="BZ9" s="382">
        <v>2</v>
      </c>
      <c r="CA9" s="382">
        <v>2</v>
      </c>
      <c r="CB9" s="382">
        <v>2</v>
      </c>
      <c r="CC9" s="382" t="s">
        <v>38</v>
      </c>
      <c r="CD9" s="381">
        <v>3</v>
      </c>
      <c r="CE9" s="185">
        <f t="shared" si="0"/>
        <v>3</v>
      </c>
      <c r="CF9" s="14">
        <f t="shared" si="1"/>
        <v>76</v>
      </c>
      <c r="CG9" s="15">
        <f t="shared" si="2"/>
        <v>0.96202531645569622</v>
      </c>
      <c r="CH9" s="16">
        <f t="shared" si="3"/>
        <v>1</v>
      </c>
      <c r="CI9" s="16" t="str">
        <f t="shared" si="4"/>
        <v/>
      </c>
      <c r="CJ9" s="16" t="str">
        <f t="shared" si="5"/>
        <v/>
      </c>
      <c r="CK9" s="16" t="str">
        <f t="shared" si="6"/>
        <v/>
      </c>
      <c r="CM9" s="230">
        <f t="shared" si="7"/>
        <v>18</v>
      </c>
      <c r="CN9" s="231">
        <f t="shared" si="8"/>
        <v>24</v>
      </c>
      <c r="CO9" s="171">
        <f t="shared" si="9"/>
        <v>16</v>
      </c>
      <c r="CP9" s="307">
        <f t="shared" si="10"/>
        <v>18</v>
      </c>
      <c r="CQ9" s="16"/>
      <c r="CS9">
        <v>3</v>
      </c>
      <c r="CT9">
        <v>3</v>
      </c>
    </row>
    <row r="10" spans="1:98" x14ac:dyDescent="0.25">
      <c r="A10" s="311" t="s">
        <v>42</v>
      </c>
      <c r="B10" s="321">
        <v>2013</v>
      </c>
      <c r="C10" s="334" t="s">
        <v>427</v>
      </c>
      <c r="D10" s="374">
        <v>4</v>
      </c>
      <c r="E10" s="382">
        <v>3</v>
      </c>
      <c r="F10" s="382">
        <v>2</v>
      </c>
      <c r="G10" s="382">
        <v>1</v>
      </c>
      <c r="H10" s="382">
        <v>3</v>
      </c>
      <c r="I10" s="382">
        <v>2</v>
      </c>
      <c r="J10" s="382">
        <v>2</v>
      </c>
      <c r="K10" s="382">
        <v>1</v>
      </c>
      <c r="L10" s="382">
        <v>2</v>
      </c>
      <c r="M10" s="382">
        <v>2</v>
      </c>
      <c r="N10" s="382">
        <v>1</v>
      </c>
      <c r="O10" s="382">
        <v>1</v>
      </c>
      <c r="P10" s="382">
        <v>3</v>
      </c>
      <c r="Q10" s="382">
        <v>1</v>
      </c>
      <c r="R10" s="382">
        <v>1</v>
      </c>
      <c r="S10" s="382">
        <v>4</v>
      </c>
      <c r="T10" s="382">
        <v>2</v>
      </c>
      <c r="U10" s="382">
        <v>4</v>
      </c>
      <c r="V10" s="382">
        <v>1</v>
      </c>
      <c r="W10" s="382" t="s">
        <v>38</v>
      </c>
      <c r="X10" s="382" t="s">
        <v>38</v>
      </c>
      <c r="Y10" s="382">
        <v>2</v>
      </c>
      <c r="Z10" s="382">
        <v>1</v>
      </c>
      <c r="AA10" s="382">
        <v>1</v>
      </c>
      <c r="AB10" s="382">
        <v>3</v>
      </c>
      <c r="AC10" s="382">
        <v>2</v>
      </c>
      <c r="AD10" s="382">
        <v>4</v>
      </c>
      <c r="AE10" s="382">
        <v>2</v>
      </c>
      <c r="AF10" s="382">
        <v>4</v>
      </c>
      <c r="AG10" s="382">
        <v>1</v>
      </c>
      <c r="AH10" s="382" t="s">
        <v>38</v>
      </c>
      <c r="AI10" s="382" t="s">
        <v>38</v>
      </c>
      <c r="AJ10" s="382">
        <v>1</v>
      </c>
      <c r="AK10" s="382" t="s">
        <v>38</v>
      </c>
      <c r="AL10" s="382">
        <v>3</v>
      </c>
      <c r="AM10" s="382">
        <v>3</v>
      </c>
      <c r="AN10" s="382">
        <v>2</v>
      </c>
      <c r="AO10" s="382">
        <v>1</v>
      </c>
      <c r="AP10" s="382">
        <v>4</v>
      </c>
      <c r="AQ10" s="382">
        <v>4</v>
      </c>
      <c r="AR10" s="382">
        <v>1</v>
      </c>
      <c r="AS10" s="382">
        <v>2</v>
      </c>
      <c r="AT10" s="382">
        <v>3</v>
      </c>
      <c r="AU10" s="382">
        <v>2</v>
      </c>
      <c r="AV10" s="382">
        <v>3</v>
      </c>
      <c r="AW10" s="382">
        <v>3</v>
      </c>
      <c r="AX10" s="382">
        <v>4</v>
      </c>
      <c r="AY10" s="382">
        <v>3</v>
      </c>
      <c r="AZ10" s="382" t="s">
        <v>38</v>
      </c>
      <c r="BA10" s="382" t="s">
        <v>38</v>
      </c>
      <c r="BB10" s="382">
        <v>3</v>
      </c>
      <c r="BC10" s="382">
        <v>2</v>
      </c>
      <c r="BD10" s="382" t="s">
        <v>38</v>
      </c>
      <c r="BE10" s="382" t="s">
        <v>38</v>
      </c>
      <c r="BF10" s="382">
        <v>2</v>
      </c>
      <c r="BG10" s="382">
        <v>4</v>
      </c>
      <c r="BH10" s="382">
        <v>4</v>
      </c>
      <c r="BI10" s="382">
        <v>1</v>
      </c>
      <c r="BJ10" s="382">
        <v>2</v>
      </c>
      <c r="BK10" s="382">
        <v>3</v>
      </c>
      <c r="BL10" s="382">
        <v>4</v>
      </c>
      <c r="BM10" s="382">
        <v>1</v>
      </c>
      <c r="BN10" s="382" t="s">
        <v>38</v>
      </c>
      <c r="BO10" s="382">
        <v>1</v>
      </c>
      <c r="BP10" s="382">
        <v>3</v>
      </c>
      <c r="BQ10" s="382">
        <v>4</v>
      </c>
      <c r="BR10" s="382">
        <v>3</v>
      </c>
      <c r="BS10" s="382">
        <v>2</v>
      </c>
      <c r="BT10" s="382">
        <v>3</v>
      </c>
      <c r="BU10" s="382">
        <v>2</v>
      </c>
      <c r="BV10" s="382">
        <v>3</v>
      </c>
      <c r="BW10" s="382">
        <v>3</v>
      </c>
      <c r="BX10" s="382">
        <v>4</v>
      </c>
      <c r="BY10" s="382">
        <v>1</v>
      </c>
      <c r="BZ10" s="382">
        <v>1</v>
      </c>
      <c r="CA10" s="382">
        <v>2</v>
      </c>
      <c r="CB10" s="382">
        <v>3</v>
      </c>
      <c r="CC10" s="382" t="s">
        <v>38</v>
      </c>
      <c r="CD10" s="381">
        <v>1</v>
      </c>
      <c r="CE10" s="185">
        <f t="shared" si="0"/>
        <v>11</v>
      </c>
      <c r="CF10" s="14">
        <f t="shared" si="1"/>
        <v>68</v>
      </c>
      <c r="CG10" s="15">
        <f t="shared" si="2"/>
        <v>0.86075949367088611</v>
      </c>
      <c r="CH10" s="16">
        <f t="shared" si="3"/>
        <v>1</v>
      </c>
      <c r="CI10" s="16" t="str">
        <f t="shared" si="4"/>
        <v/>
      </c>
      <c r="CJ10" s="16" t="str">
        <f t="shared" si="5"/>
        <v/>
      </c>
      <c r="CK10" s="16" t="str">
        <f t="shared" si="6"/>
        <v/>
      </c>
      <c r="CM10" s="230">
        <f t="shared" si="7"/>
        <v>19</v>
      </c>
      <c r="CN10" s="231">
        <f t="shared" si="8"/>
        <v>18</v>
      </c>
      <c r="CO10" s="171">
        <f t="shared" si="9"/>
        <v>18</v>
      </c>
      <c r="CP10" s="307">
        <f t="shared" si="10"/>
        <v>13</v>
      </c>
      <c r="CQ10" s="16"/>
      <c r="CS10">
        <v>3</v>
      </c>
      <c r="CT10">
        <v>2</v>
      </c>
    </row>
    <row r="11" spans="1:98" x14ac:dyDescent="0.25">
      <c r="A11" s="311" t="s">
        <v>43</v>
      </c>
      <c r="B11" s="321">
        <v>2014</v>
      </c>
      <c r="C11" s="334" t="s">
        <v>429</v>
      </c>
      <c r="D11" s="374">
        <v>4</v>
      </c>
      <c r="E11" s="382">
        <v>4</v>
      </c>
      <c r="F11" s="382">
        <v>2</v>
      </c>
      <c r="G11" s="382">
        <v>2</v>
      </c>
      <c r="H11" s="382">
        <v>3</v>
      </c>
      <c r="I11" s="382">
        <v>2</v>
      </c>
      <c r="J11" s="382">
        <v>3</v>
      </c>
      <c r="K11" s="382">
        <v>2</v>
      </c>
      <c r="L11" s="382">
        <v>3</v>
      </c>
      <c r="M11" s="382">
        <v>4</v>
      </c>
      <c r="N11" s="382">
        <v>4</v>
      </c>
      <c r="O11" s="382">
        <v>2</v>
      </c>
      <c r="P11" s="382" t="s">
        <v>38</v>
      </c>
      <c r="Q11" s="382" t="s">
        <v>38</v>
      </c>
      <c r="R11" s="382" t="s">
        <v>38</v>
      </c>
      <c r="S11" s="382">
        <v>4</v>
      </c>
      <c r="T11" s="382">
        <v>1</v>
      </c>
      <c r="U11" s="382">
        <v>4</v>
      </c>
      <c r="V11" s="382" t="s">
        <v>38</v>
      </c>
      <c r="W11" s="382">
        <v>2</v>
      </c>
      <c r="X11" s="382">
        <v>1</v>
      </c>
      <c r="Y11" s="382">
        <v>2</v>
      </c>
      <c r="Z11" s="382">
        <v>4</v>
      </c>
      <c r="AA11" s="382">
        <v>3</v>
      </c>
      <c r="AB11" s="382">
        <v>2</v>
      </c>
      <c r="AC11" s="382">
        <v>1</v>
      </c>
      <c r="AD11" s="382">
        <v>3</v>
      </c>
      <c r="AE11" s="382">
        <v>1</v>
      </c>
      <c r="AF11" s="382">
        <v>4</v>
      </c>
      <c r="AG11" s="382">
        <v>3</v>
      </c>
      <c r="AH11" s="382">
        <v>1</v>
      </c>
      <c r="AI11" s="382">
        <v>2</v>
      </c>
      <c r="AJ11" s="382">
        <v>2</v>
      </c>
      <c r="AK11" s="382" t="s">
        <v>38</v>
      </c>
      <c r="AL11" s="382">
        <v>3</v>
      </c>
      <c r="AM11" s="382">
        <v>3</v>
      </c>
      <c r="AN11" s="382">
        <v>2</v>
      </c>
      <c r="AO11" s="382">
        <v>1</v>
      </c>
      <c r="AP11" s="382">
        <v>3</v>
      </c>
      <c r="AQ11" s="382">
        <v>3</v>
      </c>
      <c r="AR11" s="382">
        <v>3</v>
      </c>
      <c r="AS11" s="382">
        <v>3</v>
      </c>
      <c r="AT11" s="382">
        <v>3</v>
      </c>
      <c r="AU11" s="382">
        <v>3</v>
      </c>
      <c r="AV11" s="382">
        <v>3</v>
      </c>
      <c r="AW11" s="382">
        <v>3</v>
      </c>
      <c r="AX11" s="382">
        <v>4</v>
      </c>
      <c r="AY11" s="382">
        <v>2</v>
      </c>
      <c r="AZ11" s="382">
        <v>3</v>
      </c>
      <c r="BA11" s="382">
        <v>3</v>
      </c>
      <c r="BB11" s="382">
        <v>4</v>
      </c>
      <c r="BC11" s="382">
        <v>2</v>
      </c>
      <c r="BD11" s="382" t="s">
        <v>38</v>
      </c>
      <c r="BE11" s="382">
        <v>4</v>
      </c>
      <c r="BF11" s="382">
        <v>2</v>
      </c>
      <c r="BG11" s="382">
        <v>4</v>
      </c>
      <c r="BH11" s="382">
        <v>3</v>
      </c>
      <c r="BI11" s="382">
        <v>3</v>
      </c>
      <c r="BJ11" s="382">
        <v>3</v>
      </c>
      <c r="BK11" s="382">
        <v>3</v>
      </c>
      <c r="BL11" s="382">
        <v>1</v>
      </c>
      <c r="BM11" s="382">
        <v>4</v>
      </c>
      <c r="BN11" s="382" t="s">
        <v>38</v>
      </c>
      <c r="BO11" s="382">
        <v>2</v>
      </c>
      <c r="BP11" s="382">
        <v>3</v>
      </c>
      <c r="BQ11" s="382">
        <v>4</v>
      </c>
      <c r="BR11" s="382">
        <v>3</v>
      </c>
      <c r="BS11" s="382">
        <v>1</v>
      </c>
      <c r="BT11" s="382">
        <v>1</v>
      </c>
      <c r="BU11" s="382">
        <v>2</v>
      </c>
      <c r="BV11" s="382">
        <v>4</v>
      </c>
      <c r="BW11" s="382">
        <v>4</v>
      </c>
      <c r="BX11" s="382">
        <v>3</v>
      </c>
      <c r="BY11" s="382">
        <v>2</v>
      </c>
      <c r="BZ11" s="382">
        <v>4</v>
      </c>
      <c r="CA11" s="382">
        <v>4</v>
      </c>
      <c r="CB11" s="382">
        <v>3</v>
      </c>
      <c r="CC11" s="382">
        <v>3</v>
      </c>
      <c r="CD11" s="381">
        <v>3</v>
      </c>
      <c r="CE11" s="185">
        <f t="shared" si="0"/>
        <v>7</v>
      </c>
      <c r="CF11" s="14">
        <f t="shared" si="1"/>
        <v>72</v>
      </c>
      <c r="CG11" s="15">
        <f t="shared" si="2"/>
        <v>0.91139240506329111</v>
      </c>
      <c r="CH11" s="16">
        <f t="shared" si="3"/>
        <v>1</v>
      </c>
      <c r="CI11" s="16" t="str">
        <f t="shared" si="4"/>
        <v/>
      </c>
      <c r="CJ11" s="16" t="str">
        <f t="shared" si="5"/>
        <v/>
      </c>
      <c r="CK11" s="16" t="str">
        <f t="shared" si="6"/>
        <v/>
      </c>
      <c r="CM11" s="230">
        <f t="shared" si="7"/>
        <v>9</v>
      </c>
      <c r="CN11" s="231">
        <f t="shared" si="8"/>
        <v>17</v>
      </c>
      <c r="CO11" s="171">
        <f t="shared" si="9"/>
        <v>28</v>
      </c>
      <c r="CP11" s="307">
        <f t="shared" si="10"/>
        <v>18</v>
      </c>
      <c r="CQ11" s="16"/>
      <c r="CS11">
        <v>4</v>
      </c>
      <c r="CT11">
        <v>2</v>
      </c>
    </row>
    <row r="12" spans="1:98" x14ac:dyDescent="0.25">
      <c r="A12" s="311" t="s">
        <v>44</v>
      </c>
      <c r="B12" s="321">
        <v>2013</v>
      </c>
      <c r="C12" s="334" t="s">
        <v>427</v>
      </c>
      <c r="D12" s="374">
        <v>4</v>
      </c>
      <c r="E12" s="382">
        <v>4</v>
      </c>
      <c r="F12" s="382">
        <v>2</v>
      </c>
      <c r="G12" s="382">
        <v>2</v>
      </c>
      <c r="H12" s="382">
        <v>2</v>
      </c>
      <c r="I12" s="382">
        <v>1</v>
      </c>
      <c r="J12" s="382" t="s">
        <v>38</v>
      </c>
      <c r="K12" s="382" t="s">
        <v>38</v>
      </c>
      <c r="L12" s="382">
        <v>2</v>
      </c>
      <c r="M12" s="382">
        <v>2</v>
      </c>
      <c r="N12" s="382">
        <v>1</v>
      </c>
      <c r="O12" s="382">
        <v>1</v>
      </c>
      <c r="P12" s="382">
        <v>1</v>
      </c>
      <c r="Q12" s="382" t="s">
        <v>38</v>
      </c>
      <c r="R12" s="382" t="s">
        <v>38</v>
      </c>
      <c r="S12" s="382">
        <v>3</v>
      </c>
      <c r="T12" s="382">
        <v>1</v>
      </c>
      <c r="U12" s="382">
        <v>4</v>
      </c>
      <c r="V12" s="382" t="s">
        <v>38</v>
      </c>
      <c r="W12" s="382" t="s">
        <v>38</v>
      </c>
      <c r="X12" s="382" t="s">
        <v>38</v>
      </c>
      <c r="Y12" s="382">
        <v>4</v>
      </c>
      <c r="Z12" s="382">
        <v>4</v>
      </c>
      <c r="AA12" s="382">
        <v>2</v>
      </c>
      <c r="AB12" s="382">
        <v>3</v>
      </c>
      <c r="AC12" s="382">
        <v>2</v>
      </c>
      <c r="AD12" s="382">
        <v>3</v>
      </c>
      <c r="AE12" s="382">
        <v>3</v>
      </c>
      <c r="AF12" s="382">
        <v>3</v>
      </c>
      <c r="AG12" s="382">
        <v>2</v>
      </c>
      <c r="AH12" s="382">
        <v>3</v>
      </c>
      <c r="AI12" s="382">
        <v>4</v>
      </c>
      <c r="AJ12" s="382">
        <v>3</v>
      </c>
      <c r="AK12" s="382">
        <v>2</v>
      </c>
      <c r="AL12" s="382">
        <v>4</v>
      </c>
      <c r="AM12" s="382">
        <v>4</v>
      </c>
      <c r="AN12" s="382" t="s">
        <v>38</v>
      </c>
      <c r="AO12" s="382">
        <v>1</v>
      </c>
      <c r="AP12" s="382">
        <v>3</v>
      </c>
      <c r="AQ12" s="382">
        <v>3</v>
      </c>
      <c r="AR12" s="382">
        <v>2</v>
      </c>
      <c r="AS12" s="382">
        <v>2</v>
      </c>
      <c r="AT12" s="382">
        <v>3</v>
      </c>
      <c r="AU12" s="382">
        <v>1</v>
      </c>
      <c r="AV12" s="382">
        <v>2</v>
      </c>
      <c r="AW12" s="382">
        <v>2</v>
      </c>
      <c r="AX12" s="382">
        <v>1</v>
      </c>
      <c r="AY12" s="382">
        <v>2</v>
      </c>
      <c r="AZ12" s="382">
        <v>4</v>
      </c>
      <c r="BA12" s="382">
        <v>2</v>
      </c>
      <c r="BB12" s="382">
        <v>2</v>
      </c>
      <c r="BC12" s="382">
        <v>3</v>
      </c>
      <c r="BD12" s="382">
        <v>1</v>
      </c>
      <c r="BE12" s="382">
        <v>1</v>
      </c>
      <c r="BF12" s="382">
        <v>4</v>
      </c>
      <c r="BG12" s="382">
        <v>2</v>
      </c>
      <c r="BH12" s="382">
        <v>2</v>
      </c>
      <c r="BI12" s="382">
        <v>2</v>
      </c>
      <c r="BJ12" s="382">
        <v>2</v>
      </c>
      <c r="BK12" s="382">
        <v>1</v>
      </c>
      <c r="BL12" s="382">
        <v>3</v>
      </c>
      <c r="BM12" s="382">
        <v>3</v>
      </c>
      <c r="BN12" s="382" t="s">
        <v>38</v>
      </c>
      <c r="BO12" s="382">
        <v>2</v>
      </c>
      <c r="BP12" s="382">
        <v>3</v>
      </c>
      <c r="BQ12" s="382">
        <v>3</v>
      </c>
      <c r="BR12" s="382">
        <v>3</v>
      </c>
      <c r="BS12" s="382">
        <v>1</v>
      </c>
      <c r="BT12" s="382">
        <v>1</v>
      </c>
      <c r="BU12" s="382">
        <v>3</v>
      </c>
      <c r="BV12" s="382">
        <v>1</v>
      </c>
      <c r="BW12" s="382">
        <v>2</v>
      </c>
      <c r="BX12" s="382">
        <v>3</v>
      </c>
      <c r="BY12" s="382">
        <v>3</v>
      </c>
      <c r="BZ12" s="382">
        <v>3</v>
      </c>
      <c r="CA12" s="382">
        <v>2</v>
      </c>
      <c r="CB12" s="382">
        <v>2</v>
      </c>
      <c r="CC12" s="382">
        <v>2</v>
      </c>
      <c r="CD12" s="381">
        <v>3</v>
      </c>
      <c r="CE12" s="185">
        <f t="shared" si="0"/>
        <v>9</v>
      </c>
      <c r="CF12" s="14">
        <f t="shared" si="1"/>
        <v>70</v>
      </c>
      <c r="CG12" s="15">
        <f t="shared" si="2"/>
        <v>0.88607594936708856</v>
      </c>
      <c r="CH12" s="16">
        <f t="shared" si="3"/>
        <v>1</v>
      </c>
      <c r="CI12" s="16" t="str">
        <f t="shared" si="4"/>
        <v/>
      </c>
      <c r="CJ12" s="16" t="str">
        <f t="shared" si="5"/>
        <v/>
      </c>
      <c r="CK12" s="16" t="str">
        <f t="shared" si="6"/>
        <v/>
      </c>
      <c r="CM12" s="230">
        <f t="shared" si="7"/>
        <v>14</v>
      </c>
      <c r="CN12" s="231">
        <f t="shared" si="8"/>
        <v>25</v>
      </c>
      <c r="CO12" s="171">
        <f t="shared" si="9"/>
        <v>21</v>
      </c>
      <c r="CP12" s="307">
        <f t="shared" si="10"/>
        <v>10</v>
      </c>
      <c r="CQ12" s="16"/>
      <c r="CS12">
        <v>2</v>
      </c>
      <c r="CT12">
        <v>2</v>
      </c>
    </row>
    <row r="13" spans="1:98" x14ac:dyDescent="0.25">
      <c r="A13" s="313" t="s">
        <v>45</v>
      </c>
      <c r="B13" s="323">
        <v>2017</v>
      </c>
      <c r="C13" s="334" t="s">
        <v>428</v>
      </c>
      <c r="D13" s="374">
        <v>1</v>
      </c>
      <c r="E13" s="382" t="s">
        <v>38</v>
      </c>
      <c r="F13" s="382" t="s">
        <v>38</v>
      </c>
      <c r="G13" s="382" t="s">
        <v>38</v>
      </c>
      <c r="H13" s="382" t="s">
        <v>38</v>
      </c>
      <c r="I13" s="382" t="s">
        <v>38</v>
      </c>
      <c r="J13" s="382">
        <v>3</v>
      </c>
      <c r="K13" s="382">
        <v>1</v>
      </c>
      <c r="L13" s="382">
        <v>2</v>
      </c>
      <c r="M13" s="382">
        <v>1</v>
      </c>
      <c r="N13" s="382">
        <v>2</v>
      </c>
      <c r="O13" s="382" t="s">
        <v>38</v>
      </c>
      <c r="P13" s="382" t="s">
        <v>38</v>
      </c>
      <c r="Q13" s="382" t="s">
        <v>38</v>
      </c>
      <c r="R13" s="382" t="s">
        <v>38</v>
      </c>
      <c r="S13" s="382">
        <v>4</v>
      </c>
      <c r="T13" s="382">
        <v>2</v>
      </c>
      <c r="U13" s="382">
        <v>3</v>
      </c>
      <c r="V13" s="382">
        <v>1</v>
      </c>
      <c r="W13" s="382">
        <v>2</v>
      </c>
      <c r="X13" s="382" t="s">
        <v>38</v>
      </c>
      <c r="Y13" s="382">
        <v>1</v>
      </c>
      <c r="Z13" s="382" t="s">
        <v>38</v>
      </c>
      <c r="AA13" s="382">
        <v>1</v>
      </c>
      <c r="AB13" s="382">
        <v>3</v>
      </c>
      <c r="AC13" s="382">
        <v>1</v>
      </c>
      <c r="AD13" s="382" t="s">
        <v>38</v>
      </c>
      <c r="AE13" s="382">
        <v>2</v>
      </c>
      <c r="AF13" s="382">
        <v>1</v>
      </c>
      <c r="AG13" s="382">
        <v>1</v>
      </c>
      <c r="AH13" s="382">
        <v>3</v>
      </c>
      <c r="AI13" s="382">
        <v>2</v>
      </c>
      <c r="AJ13" s="382" t="s">
        <v>38</v>
      </c>
      <c r="AK13" s="382">
        <v>2</v>
      </c>
      <c r="AL13" s="382" t="s">
        <v>38</v>
      </c>
      <c r="AM13" s="382">
        <v>4</v>
      </c>
      <c r="AN13" s="382">
        <v>2</v>
      </c>
      <c r="AO13" s="382">
        <v>4</v>
      </c>
      <c r="AP13" s="382">
        <v>2</v>
      </c>
      <c r="AQ13" s="382">
        <v>2</v>
      </c>
      <c r="AR13" s="382">
        <v>2</v>
      </c>
      <c r="AS13" s="382">
        <v>1</v>
      </c>
      <c r="AT13" s="382">
        <v>2</v>
      </c>
      <c r="AU13" s="382">
        <v>1</v>
      </c>
      <c r="AV13" s="382">
        <v>2</v>
      </c>
      <c r="AW13" s="382">
        <v>1</v>
      </c>
      <c r="AX13" s="382">
        <v>1</v>
      </c>
      <c r="AY13" s="382">
        <v>1</v>
      </c>
      <c r="AZ13" s="382">
        <v>1</v>
      </c>
      <c r="BA13" s="382" t="s">
        <v>38</v>
      </c>
      <c r="BB13" s="382">
        <v>1</v>
      </c>
      <c r="BC13" s="382">
        <v>1</v>
      </c>
      <c r="BD13" s="382">
        <v>1</v>
      </c>
      <c r="BE13" s="382" t="s">
        <v>38</v>
      </c>
      <c r="BF13" s="382">
        <v>1</v>
      </c>
      <c r="BG13" s="382">
        <v>2</v>
      </c>
      <c r="BH13" s="382">
        <v>2</v>
      </c>
      <c r="BI13" s="382">
        <v>1</v>
      </c>
      <c r="BJ13" s="382">
        <v>3</v>
      </c>
      <c r="BK13" s="382">
        <v>2</v>
      </c>
      <c r="BL13" s="382">
        <v>3</v>
      </c>
      <c r="BM13" s="382" t="s">
        <v>38</v>
      </c>
      <c r="BN13" s="382" t="s">
        <v>38</v>
      </c>
      <c r="BO13" s="382">
        <v>1</v>
      </c>
      <c r="BP13" s="382">
        <v>3</v>
      </c>
      <c r="BQ13" s="382">
        <v>4</v>
      </c>
      <c r="BR13" s="382">
        <v>3</v>
      </c>
      <c r="BS13" s="382">
        <v>1</v>
      </c>
      <c r="BT13" s="382">
        <v>1</v>
      </c>
      <c r="BU13" s="382">
        <v>2</v>
      </c>
      <c r="BV13" s="382">
        <v>3</v>
      </c>
      <c r="BW13" s="382">
        <v>3</v>
      </c>
      <c r="BX13" s="382">
        <v>2</v>
      </c>
      <c r="BY13" s="382">
        <v>1</v>
      </c>
      <c r="BZ13" s="382">
        <v>1</v>
      </c>
      <c r="CA13" s="382">
        <v>1</v>
      </c>
      <c r="CB13" s="382">
        <v>2</v>
      </c>
      <c r="CC13" s="382">
        <v>1</v>
      </c>
      <c r="CD13" s="381">
        <v>3</v>
      </c>
      <c r="CE13" s="185">
        <f t="shared" si="0"/>
        <v>18</v>
      </c>
      <c r="CF13" s="14">
        <f t="shared" si="1"/>
        <v>61</v>
      </c>
      <c r="CG13" s="21">
        <f t="shared" si="2"/>
        <v>0.77215189873417722</v>
      </c>
      <c r="CH13" s="16" t="str">
        <f t="shared" si="3"/>
        <v/>
      </c>
      <c r="CI13" s="16">
        <f t="shared" si="4"/>
        <v>1</v>
      </c>
      <c r="CJ13" s="16" t="str">
        <f t="shared" si="5"/>
        <v/>
      </c>
      <c r="CK13" s="16" t="str">
        <f t="shared" si="6"/>
        <v/>
      </c>
      <c r="CM13" s="230">
        <f t="shared" si="7"/>
        <v>27</v>
      </c>
      <c r="CN13" s="231">
        <f t="shared" si="8"/>
        <v>19</v>
      </c>
      <c r="CO13" s="171">
        <f t="shared" si="9"/>
        <v>11</v>
      </c>
      <c r="CP13" s="307">
        <f t="shared" si="10"/>
        <v>4</v>
      </c>
      <c r="CQ13" s="16"/>
      <c r="CS13">
        <v>3</v>
      </c>
      <c r="CT13">
        <v>3</v>
      </c>
    </row>
    <row r="14" spans="1:98" x14ac:dyDescent="0.25">
      <c r="A14" s="311" t="s">
        <v>46</v>
      </c>
      <c r="B14" s="321">
        <v>2013</v>
      </c>
      <c r="C14" s="334" t="s">
        <v>428</v>
      </c>
      <c r="D14" s="374">
        <v>4</v>
      </c>
      <c r="E14" s="382">
        <v>3</v>
      </c>
      <c r="F14" s="382">
        <v>4</v>
      </c>
      <c r="G14" s="382">
        <v>1</v>
      </c>
      <c r="H14" s="382">
        <v>4</v>
      </c>
      <c r="I14" s="382">
        <v>1</v>
      </c>
      <c r="J14" s="382">
        <v>1</v>
      </c>
      <c r="K14" s="382">
        <v>1</v>
      </c>
      <c r="L14" s="382">
        <v>2</v>
      </c>
      <c r="M14" s="382">
        <v>3</v>
      </c>
      <c r="N14" s="382">
        <v>1</v>
      </c>
      <c r="O14" s="382">
        <v>4</v>
      </c>
      <c r="P14" s="382">
        <v>2</v>
      </c>
      <c r="Q14" s="382">
        <v>1</v>
      </c>
      <c r="R14" s="382">
        <v>1</v>
      </c>
      <c r="S14" s="382">
        <v>3</v>
      </c>
      <c r="T14" s="382">
        <v>2</v>
      </c>
      <c r="U14" s="382">
        <v>2</v>
      </c>
      <c r="V14" s="382" t="s">
        <v>38</v>
      </c>
      <c r="W14" s="382" t="s">
        <v>38</v>
      </c>
      <c r="X14" s="382">
        <v>4</v>
      </c>
      <c r="Y14" s="382">
        <v>3</v>
      </c>
      <c r="Z14" s="382">
        <v>1</v>
      </c>
      <c r="AA14" s="382">
        <v>1</v>
      </c>
      <c r="AB14" s="382">
        <v>3</v>
      </c>
      <c r="AC14" s="382">
        <v>1</v>
      </c>
      <c r="AD14" s="382">
        <v>2</v>
      </c>
      <c r="AE14" s="382">
        <v>2</v>
      </c>
      <c r="AF14" s="382">
        <v>1</v>
      </c>
      <c r="AG14" s="382">
        <v>1</v>
      </c>
      <c r="AH14" s="382">
        <v>2</v>
      </c>
      <c r="AI14" s="382">
        <v>1</v>
      </c>
      <c r="AJ14" s="382">
        <v>2</v>
      </c>
      <c r="AK14" s="382">
        <v>2</v>
      </c>
      <c r="AL14" s="382">
        <v>1</v>
      </c>
      <c r="AM14" s="382">
        <v>4</v>
      </c>
      <c r="AN14" s="382">
        <v>2</v>
      </c>
      <c r="AO14" s="382">
        <v>1</v>
      </c>
      <c r="AP14" s="382">
        <v>2</v>
      </c>
      <c r="AQ14" s="382">
        <v>2</v>
      </c>
      <c r="AR14" s="382">
        <v>1</v>
      </c>
      <c r="AS14" s="382">
        <v>1</v>
      </c>
      <c r="AT14" s="382">
        <v>1</v>
      </c>
      <c r="AU14" s="382">
        <v>2</v>
      </c>
      <c r="AV14" s="382">
        <v>2</v>
      </c>
      <c r="AW14" s="382">
        <v>1</v>
      </c>
      <c r="AX14" s="382">
        <v>2</v>
      </c>
      <c r="AY14" s="382">
        <v>3</v>
      </c>
      <c r="AZ14" s="382">
        <v>1</v>
      </c>
      <c r="BA14" s="382" t="s">
        <v>38</v>
      </c>
      <c r="BB14" s="382">
        <v>1</v>
      </c>
      <c r="BC14" s="382">
        <v>1</v>
      </c>
      <c r="BD14" s="382">
        <v>4</v>
      </c>
      <c r="BE14" s="382" t="s">
        <v>38</v>
      </c>
      <c r="BF14" s="382">
        <v>1</v>
      </c>
      <c r="BG14" s="382">
        <v>1</v>
      </c>
      <c r="BH14" s="382">
        <v>1</v>
      </c>
      <c r="BI14" s="382">
        <v>1</v>
      </c>
      <c r="BJ14" s="382">
        <v>1</v>
      </c>
      <c r="BK14" s="382">
        <v>2</v>
      </c>
      <c r="BL14" s="382">
        <v>3</v>
      </c>
      <c r="BM14" s="382">
        <v>4</v>
      </c>
      <c r="BN14" s="382" t="s">
        <v>38</v>
      </c>
      <c r="BO14" s="382">
        <v>2</v>
      </c>
      <c r="BP14" s="382">
        <v>2</v>
      </c>
      <c r="BQ14" s="382">
        <v>4</v>
      </c>
      <c r="BR14" s="382">
        <v>2</v>
      </c>
      <c r="BS14" s="382">
        <v>1</v>
      </c>
      <c r="BT14" s="382">
        <v>1</v>
      </c>
      <c r="BU14" s="382">
        <v>2</v>
      </c>
      <c r="BV14" s="382">
        <v>3</v>
      </c>
      <c r="BW14" s="382">
        <v>3</v>
      </c>
      <c r="BX14" s="382">
        <v>3</v>
      </c>
      <c r="BY14" s="382">
        <v>1</v>
      </c>
      <c r="BZ14" s="382">
        <v>2</v>
      </c>
      <c r="CA14" s="382">
        <v>1</v>
      </c>
      <c r="CB14" s="382">
        <v>2</v>
      </c>
      <c r="CC14" s="382">
        <v>1</v>
      </c>
      <c r="CD14" s="381">
        <v>1</v>
      </c>
      <c r="CE14" s="185">
        <f t="shared" si="0"/>
        <v>5</v>
      </c>
      <c r="CF14" s="14">
        <f t="shared" si="1"/>
        <v>74</v>
      </c>
      <c r="CG14" s="15">
        <f t="shared" si="2"/>
        <v>0.93670886075949367</v>
      </c>
      <c r="CH14" s="16">
        <f t="shared" si="3"/>
        <v>1</v>
      </c>
      <c r="CI14" s="16" t="str">
        <f t="shared" si="4"/>
        <v/>
      </c>
      <c r="CJ14" s="16" t="str">
        <f t="shared" si="5"/>
        <v/>
      </c>
      <c r="CK14" s="16" t="str">
        <f t="shared" si="6"/>
        <v/>
      </c>
      <c r="CM14" s="230">
        <f t="shared" si="7"/>
        <v>33</v>
      </c>
      <c r="CN14" s="231">
        <f t="shared" si="8"/>
        <v>22</v>
      </c>
      <c r="CO14" s="171">
        <f t="shared" si="9"/>
        <v>10</v>
      </c>
      <c r="CP14" s="307">
        <f t="shared" si="10"/>
        <v>9</v>
      </c>
      <c r="CQ14" s="16"/>
      <c r="CS14">
        <v>3</v>
      </c>
      <c r="CT14">
        <v>2</v>
      </c>
    </row>
    <row r="15" spans="1:98" x14ac:dyDescent="0.25">
      <c r="A15" s="311" t="s">
        <v>47</v>
      </c>
      <c r="B15" s="321">
        <v>2013</v>
      </c>
      <c r="C15" s="334" t="s">
        <v>429</v>
      </c>
      <c r="D15" s="374">
        <v>4</v>
      </c>
      <c r="E15" s="382">
        <v>1</v>
      </c>
      <c r="F15" s="382">
        <v>3</v>
      </c>
      <c r="G15" s="382">
        <v>1</v>
      </c>
      <c r="H15" s="382">
        <v>1</v>
      </c>
      <c r="I15" s="382" t="s">
        <v>38</v>
      </c>
      <c r="J15" s="382" t="s">
        <v>38</v>
      </c>
      <c r="K15" s="382" t="s">
        <v>38</v>
      </c>
      <c r="L15" s="382">
        <v>1</v>
      </c>
      <c r="M15" s="382">
        <v>2</v>
      </c>
      <c r="N15" s="382">
        <v>3</v>
      </c>
      <c r="O15" s="382">
        <v>1</v>
      </c>
      <c r="P15" s="382">
        <v>3</v>
      </c>
      <c r="Q15" s="382">
        <v>2</v>
      </c>
      <c r="R15" s="382">
        <v>2</v>
      </c>
      <c r="S15" s="382">
        <v>3</v>
      </c>
      <c r="T15" s="382">
        <v>2</v>
      </c>
      <c r="U15" s="382">
        <v>1</v>
      </c>
      <c r="V15" s="382" t="s">
        <v>38</v>
      </c>
      <c r="W15" s="382" t="s">
        <v>38</v>
      </c>
      <c r="X15" s="382">
        <v>2</v>
      </c>
      <c r="Y15" s="382">
        <v>1</v>
      </c>
      <c r="Z15" s="382">
        <v>1</v>
      </c>
      <c r="AA15" s="382">
        <v>3</v>
      </c>
      <c r="AB15" s="382">
        <v>3</v>
      </c>
      <c r="AC15" s="382">
        <v>1</v>
      </c>
      <c r="AD15" s="382">
        <v>3</v>
      </c>
      <c r="AE15" s="382">
        <v>3</v>
      </c>
      <c r="AF15" s="382">
        <v>4</v>
      </c>
      <c r="AG15" s="382">
        <v>1</v>
      </c>
      <c r="AH15" s="382" t="s">
        <v>38</v>
      </c>
      <c r="AI15" s="382" t="s">
        <v>38</v>
      </c>
      <c r="AJ15" s="382">
        <v>2</v>
      </c>
      <c r="AK15" s="382" t="s">
        <v>38</v>
      </c>
      <c r="AL15" s="382">
        <v>3</v>
      </c>
      <c r="AM15" s="382">
        <v>4</v>
      </c>
      <c r="AN15" s="382">
        <v>1</v>
      </c>
      <c r="AO15" s="382">
        <v>1</v>
      </c>
      <c r="AP15" s="382">
        <v>1</v>
      </c>
      <c r="AQ15" s="382">
        <v>1</v>
      </c>
      <c r="AR15" s="382">
        <v>2</v>
      </c>
      <c r="AS15" s="382">
        <v>3</v>
      </c>
      <c r="AT15" s="382">
        <v>2</v>
      </c>
      <c r="AU15" s="382">
        <v>4</v>
      </c>
      <c r="AV15" s="382">
        <v>4</v>
      </c>
      <c r="AW15" s="382">
        <v>3</v>
      </c>
      <c r="AX15" s="382" t="s">
        <v>38</v>
      </c>
      <c r="AY15" s="382">
        <v>4</v>
      </c>
      <c r="AZ15" s="382" t="s">
        <v>38</v>
      </c>
      <c r="BA15" s="382" t="s">
        <v>38</v>
      </c>
      <c r="BB15" s="382">
        <v>2</v>
      </c>
      <c r="BC15" s="382">
        <v>3</v>
      </c>
      <c r="BD15" s="382" t="s">
        <v>38</v>
      </c>
      <c r="BE15" s="382" t="s">
        <v>38</v>
      </c>
      <c r="BF15" s="382">
        <v>2</v>
      </c>
      <c r="BG15" s="382">
        <v>1</v>
      </c>
      <c r="BH15" s="382">
        <v>2</v>
      </c>
      <c r="BI15" s="382">
        <v>1</v>
      </c>
      <c r="BJ15" s="382">
        <v>2</v>
      </c>
      <c r="BK15" s="382">
        <v>3</v>
      </c>
      <c r="BL15" s="382">
        <v>4</v>
      </c>
      <c r="BM15" s="382" t="s">
        <v>38</v>
      </c>
      <c r="BN15" s="382" t="s">
        <v>38</v>
      </c>
      <c r="BO15" s="382">
        <v>2</v>
      </c>
      <c r="BP15" s="382">
        <v>1</v>
      </c>
      <c r="BQ15" s="382">
        <v>1</v>
      </c>
      <c r="BR15" s="382">
        <v>2</v>
      </c>
      <c r="BS15" s="382">
        <v>2</v>
      </c>
      <c r="BT15" s="382">
        <v>3</v>
      </c>
      <c r="BU15" s="382">
        <v>3</v>
      </c>
      <c r="BV15" s="382">
        <v>2</v>
      </c>
      <c r="BW15" s="382">
        <v>2</v>
      </c>
      <c r="BX15" s="382">
        <v>2</v>
      </c>
      <c r="BY15" s="382">
        <v>2</v>
      </c>
      <c r="BZ15" s="382">
        <v>3</v>
      </c>
      <c r="CA15" s="382">
        <v>2</v>
      </c>
      <c r="CB15" s="382">
        <v>3</v>
      </c>
      <c r="CC15" s="382" t="s">
        <v>38</v>
      </c>
      <c r="CD15" s="381">
        <v>2</v>
      </c>
      <c r="CE15" s="185">
        <f t="shared" si="0"/>
        <v>16</v>
      </c>
      <c r="CF15" s="14">
        <f t="shared" si="1"/>
        <v>63</v>
      </c>
      <c r="CG15" s="15">
        <f t="shared" si="2"/>
        <v>0.79746835443037978</v>
      </c>
      <c r="CH15" s="16" t="str">
        <f t="shared" si="3"/>
        <v/>
      </c>
      <c r="CI15" s="16">
        <f t="shared" si="4"/>
        <v>1</v>
      </c>
      <c r="CJ15" s="16" t="str">
        <f t="shared" si="5"/>
        <v/>
      </c>
      <c r="CK15" s="16" t="str">
        <f t="shared" si="6"/>
        <v/>
      </c>
      <c r="CM15" s="230">
        <f t="shared" si="7"/>
        <v>18</v>
      </c>
      <c r="CN15" s="231">
        <f t="shared" si="8"/>
        <v>21</v>
      </c>
      <c r="CO15" s="171">
        <f t="shared" si="9"/>
        <v>17</v>
      </c>
      <c r="CP15" s="307">
        <f t="shared" si="10"/>
        <v>7</v>
      </c>
      <c r="CQ15" s="16"/>
      <c r="CS15">
        <v>2</v>
      </c>
      <c r="CT15">
        <v>2</v>
      </c>
    </row>
    <row r="16" spans="1:98" x14ac:dyDescent="0.25">
      <c r="A16" s="313" t="s">
        <v>48</v>
      </c>
      <c r="B16" s="323">
        <v>2013</v>
      </c>
      <c r="C16" s="334" t="s">
        <v>427</v>
      </c>
      <c r="D16" s="374">
        <v>3</v>
      </c>
      <c r="E16" s="382">
        <v>1</v>
      </c>
      <c r="F16" s="382">
        <v>3</v>
      </c>
      <c r="G16" s="382">
        <v>1</v>
      </c>
      <c r="H16" s="382">
        <v>1</v>
      </c>
      <c r="I16" s="382">
        <v>3</v>
      </c>
      <c r="J16" s="382">
        <v>3</v>
      </c>
      <c r="K16" s="382">
        <v>1</v>
      </c>
      <c r="L16" s="382">
        <v>2</v>
      </c>
      <c r="M16" s="382">
        <v>2</v>
      </c>
      <c r="N16" s="382">
        <v>2</v>
      </c>
      <c r="O16" s="382">
        <v>3</v>
      </c>
      <c r="P16" s="382">
        <v>2</v>
      </c>
      <c r="Q16" s="382" t="s">
        <v>38</v>
      </c>
      <c r="R16" s="382" t="s">
        <v>38</v>
      </c>
      <c r="S16" s="382">
        <v>3</v>
      </c>
      <c r="T16" s="382">
        <v>1</v>
      </c>
      <c r="U16" s="382">
        <v>4</v>
      </c>
      <c r="V16" s="382">
        <v>3</v>
      </c>
      <c r="W16" s="382" t="s">
        <v>38</v>
      </c>
      <c r="X16" s="382">
        <v>1</v>
      </c>
      <c r="Y16" s="382">
        <v>4</v>
      </c>
      <c r="Z16" s="382">
        <v>3</v>
      </c>
      <c r="AA16" s="382">
        <v>3</v>
      </c>
      <c r="AB16" s="382">
        <v>4</v>
      </c>
      <c r="AC16" s="382">
        <v>2</v>
      </c>
      <c r="AD16" s="382">
        <v>4</v>
      </c>
      <c r="AE16" s="382">
        <v>4</v>
      </c>
      <c r="AF16" s="382">
        <v>3</v>
      </c>
      <c r="AG16" s="382">
        <v>2</v>
      </c>
      <c r="AH16" s="382">
        <v>3</v>
      </c>
      <c r="AI16" s="382">
        <v>3</v>
      </c>
      <c r="AJ16" s="382">
        <v>2</v>
      </c>
      <c r="AK16" s="382" t="s">
        <v>38</v>
      </c>
      <c r="AL16" s="382">
        <v>1</v>
      </c>
      <c r="AM16" s="382">
        <v>4</v>
      </c>
      <c r="AN16" s="382">
        <v>2</v>
      </c>
      <c r="AO16" s="382" t="s">
        <v>38</v>
      </c>
      <c r="AP16" s="382">
        <v>3</v>
      </c>
      <c r="AQ16" s="382">
        <v>3</v>
      </c>
      <c r="AR16" s="382">
        <v>3</v>
      </c>
      <c r="AS16" s="382">
        <v>2</v>
      </c>
      <c r="AT16" s="382">
        <v>1</v>
      </c>
      <c r="AU16" s="382">
        <v>2</v>
      </c>
      <c r="AV16" s="382">
        <v>2</v>
      </c>
      <c r="AW16" s="382">
        <v>2</v>
      </c>
      <c r="AX16" s="382" t="s">
        <v>38</v>
      </c>
      <c r="AY16" s="382">
        <v>1</v>
      </c>
      <c r="AZ16" s="382">
        <v>1</v>
      </c>
      <c r="BA16" s="382" t="s">
        <v>38</v>
      </c>
      <c r="BB16" s="382">
        <v>3</v>
      </c>
      <c r="BC16" s="382">
        <v>3</v>
      </c>
      <c r="BD16" s="382">
        <v>2</v>
      </c>
      <c r="BE16" s="382">
        <v>1</v>
      </c>
      <c r="BF16" s="382">
        <v>3</v>
      </c>
      <c r="BG16" s="382">
        <v>2</v>
      </c>
      <c r="BH16" s="382">
        <v>2</v>
      </c>
      <c r="BI16" s="382" t="s">
        <v>38</v>
      </c>
      <c r="BJ16" s="382">
        <v>2</v>
      </c>
      <c r="BK16" s="382">
        <v>2</v>
      </c>
      <c r="BL16" s="382">
        <v>3</v>
      </c>
      <c r="BM16" s="382" t="s">
        <v>38</v>
      </c>
      <c r="BN16" s="382" t="s">
        <v>38</v>
      </c>
      <c r="BO16" s="382">
        <v>3</v>
      </c>
      <c r="BP16" s="382">
        <v>3</v>
      </c>
      <c r="BQ16" s="382">
        <v>3</v>
      </c>
      <c r="BR16" s="382">
        <v>3</v>
      </c>
      <c r="BS16" s="382">
        <v>1</v>
      </c>
      <c r="BT16" s="382">
        <v>1</v>
      </c>
      <c r="BU16" s="382">
        <v>2</v>
      </c>
      <c r="BV16" s="382">
        <v>2</v>
      </c>
      <c r="BW16" s="382">
        <v>3</v>
      </c>
      <c r="BX16" s="382">
        <v>2</v>
      </c>
      <c r="BY16" s="382">
        <v>3</v>
      </c>
      <c r="BZ16" s="382">
        <v>2</v>
      </c>
      <c r="CA16" s="382">
        <v>3</v>
      </c>
      <c r="CB16" s="382">
        <v>4</v>
      </c>
      <c r="CC16" s="382">
        <v>2</v>
      </c>
      <c r="CD16" s="381">
        <v>1</v>
      </c>
      <c r="CE16" s="185">
        <f t="shared" si="0"/>
        <v>10</v>
      </c>
      <c r="CF16" s="14">
        <f t="shared" si="1"/>
        <v>69</v>
      </c>
      <c r="CG16" s="15">
        <f t="shared" si="2"/>
        <v>0.87341772151898733</v>
      </c>
      <c r="CH16" s="16">
        <f t="shared" si="3"/>
        <v>1</v>
      </c>
      <c r="CI16" s="16" t="str">
        <f t="shared" si="4"/>
        <v/>
      </c>
      <c r="CJ16" s="16" t="str">
        <f t="shared" si="5"/>
        <v/>
      </c>
      <c r="CK16" s="16" t="str">
        <f t="shared" si="6"/>
        <v/>
      </c>
      <c r="CM16" s="230">
        <f t="shared" si="7"/>
        <v>14</v>
      </c>
      <c r="CN16" s="231">
        <f t="shared" si="8"/>
        <v>22</v>
      </c>
      <c r="CO16" s="171">
        <f t="shared" si="9"/>
        <v>26</v>
      </c>
      <c r="CP16" s="307">
        <f t="shared" si="10"/>
        <v>7</v>
      </c>
      <c r="CQ16" s="16"/>
      <c r="CS16">
        <v>3</v>
      </c>
      <c r="CT16">
        <v>3</v>
      </c>
    </row>
    <row r="17" spans="1:98" x14ac:dyDescent="0.25">
      <c r="A17" s="311" t="s">
        <v>49</v>
      </c>
      <c r="B17" s="321">
        <v>2014</v>
      </c>
      <c r="C17" s="334" t="s">
        <v>429</v>
      </c>
      <c r="D17" s="374">
        <v>4</v>
      </c>
      <c r="E17" s="382">
        <v>1</v>
      </c>
      <c r="F17" s="382">
        <v>2</v>
      </c>
      <c r="G17" s="382">
        <v>1</v>
      </c>
      <c r="H17" s="382">
        <v>1</v>
      </c>
      <c r="I17" s="382">
        <v>2</v>
      </c>
      <c r="J17" s="382">
        <v>1</v>
      </c>
      <c r="K17" s="382">
        <v>1</v>
      </c>
      <c r="L17" s="382">
        <v>2</v>
      </c>
      <c r="M17" s="382">
        <v>3</v>
      </c>
      <c r="N17" s="382">
        <v>3</v>
      </c>
      <c r="O17" s="382">
        <v>1</v>
      </c>
      <c r="P17" s="382">
        <v>4</v>
      </c>
      <c r="Q17" s="382">
        <v>4</v>
      </c>
      <c r="R17" s="382">
        <v>4</v>
      </c>
      <c r="S17" s="382" t="s">
        <v>38</v>
      </c>
      <c r="T17" s="382" t="s">
        <v>38</v>
      </c>
      <c r="U17" s="382" t="s">
        <v>38</v>
      </c>
      <c r="V17" s="382">
        <v>2</v>
      </c>
      <c r="W17" s="382">
        <v>3</v>
      </c>
      <c r="X17" s="382" t="s">
        <v>38</v>
      </c>
      <c r="Y17" s="382" t="s">
        <v>38</v>
      </c>
      <c r="Z17" s="382" t="s">
        <v>38</v>
      </c>
      <c r="AA17" s="382">
        <v>3</v>
      </c>
      <c r="AB17" s="382" t="s">
        <v>38</v>
      </c>
      <c r="AC17" s="382" t="s">
        <v>38</v>
      </c>
      <c r="AD17" s="382" t="s">
        <v>38</v>
      </c>
      <c r="AE17" s="382" t="s">
        <v>38</v>
      </c>
      <c r="AF17" s="382">
        <v>4</v>
      </c>
      <c r="AG17" s="382">
        <v>4</v>
      </c>
      <c r="AH17" s="382">
        <v>4</v>
      </c>
      <c r="AI17" s="382">
        <v>4</v>
      </c>
      <c r="AJ17" s="382">
        <v>4</v>
      </c>
      <c r="AK17" s="382">
        <v>3</v>
      </c>
      <c r="AL17" s="382">
        <v>4</v>
      </c>
      <c r="AM17" s="382">
        <v>4</v>
      </c>
      <c r="AN17" s="382">
        <v>2</v>
      </c>
      <c r="AO17" s="382">
        <v>1</v>
      </c>
      <c r="AP17" s="382">
        <v>3</v>
      </c>
      <c r="AQ17" s="382">
        <v>4</v>
      </c>
      <c r="AR17" s="382">
        <v>4</v>
      </c>
      <c r="AS17" s="382">
        <v>4</v>
      </c>
      <c r="AT17" s="382">
        <v>4</v>
      </c>
      <c r="AU17" s="382">
        <v>4</v>
      </c>
      <c r="AV17" s="382">
        <v>4</v>
      </c>
      <c r="AW17" s="382">
        <v>3</v>
      </c>
      <c r="AX17" s="382">
        <v>4</v>
      </c>
      <c r="AY17" s="382">
        <v>4</v>
      </c>
      <c r="AZ17" s="382">
        <v>4</v>
      </c>
      <c r="BA17" s="382">
        <v>4</v>
      </c>
      <c r="BB17" s="382">
        <v>3</v>
      </c>
      <c r="BC17" s="382">
        <v>4</v>
      </c>
      <c r="BD17" s="382">
        <v>4</v>
      </c>
      <c r="BE17" s="382">
        <v>1</v>
      </c>
      <c r="BF17" s="382">
        <v>4</v>
      </c>
      <c r="BG17" s="382">
        <v>2</v>
      </c>
      <c r="BH17" s="382">
        <v>3</v>
      </c>
      <c r="BI17" s="382" t="s">
        <v>38</v>
      </c>
      <c r="BJ17" s="382" t="s">
        <v>38</v>
      </c>
      <c r="BK17" s="382">
        <v>3</v>
      </c>
      <c r="BL17" s="382">
        <v>2</v>
      </c>
      <c r="BM17" s="382">
        <v>2</v>
      </c>
      <c r="BN17" s="382" t="s">
        <v>38</v>
      </c>
      <c r="BO17" s="382">
        <v>4</v>
      </c>
      <c r="BP17" s="382">
        <v>4</v>
      </c>
      <c r="BQ17" s="382">
        <v>2</v>
      </c>
      <c r="BR17" s="382">
        <v>4</v>
      </c>
      <c r="BS17" s="382">
        <v>3</v>
      </c>
      <c r="BT17" s="382">
        <v>4</v>
      </c>
      <c r="BU17" s="382">
        <v>4</v>
      </c>
      <c r="BV17" s="382">
        <v>1</v>
      </c>
      <c r="BW17" s="382">
        <v>1</v>
      </c>
      <c r="BX17" s="382">
        <v>2</v>
      </c>
      <c r="BY17" s="382">
        <v>4</v>
      </c>
      <c r="BZ17" s="382">
        <v>4</v>
      </c>
      <c r="CA17" s="382">
        <v>4</v>
      </c>
      <c r="CB17" s="382">
        <v>4</v>
      </c>
      <c r="CC17" s="382">
        <v>4</v>
      </c>
      <c r="CD17" s="381">
        <v>3</v>
      </c>
      <c r="CE17" s="185">
        <f t="shared" si="0"/>
        <v>13</v>
      </c>
      <c r="CF17" s="14">
        <f t="shared" si="1"/>
        <v>66</v>
      </c>
      <c r="CG17" s="15">
        <f t="shared" si="2"/>
        <v>0.83544303797468356</v>
      </c>
      <c r="CH17" s="16">
        <f t="shared" si="3"/>
        <v>1</v>
      </c>
      <c r="CI17" s="16" t="str">
        <f t="shared" si="4"/>
        <v/>
      </c>
      <c r="CJ17" s="16" t="str">
        <f t="shared" si="5"/>
        <v/>
      </c>
      <c r="CK17" s="16" t="str">
        <f t="shared" si="6"/>
        <v/>
      </c>
      <c r="CM17" s="230">
        <f t="shared" si="7"/>
        <v>10</v>
      </c>
      <c r="CN17" s="231">
        <f t="shared" si="8"/>
        <v>10</v>
      </c>
      <c r="CO17" s="171">
        <f t="shared" si="9"/>
        <v>12</v>
      </c>
      <c r="CP17" s="307">
        <f t="shared" si="10"/>
        <v>34</v>
      </c>
      <c r="CQ17" s="16"/>
      <c r="CS17">
        <v>1</v>
      </c>
      <c r="CT17">
        <v>2</v>
      </c>
    </row>
    <row r="18" spans="1:98" x14ac:dyDescent="0.25">
      <c r="A18" s="311" t="s">
        <v>50</v>
      </c>
      <c r="B18" s="321">
        <v>2013</v>
      </c>
      <c r="C18" s="334" t="s">
        <v>427</v>
      </c>
      <c r="D18" s="374">
        <v>4</v>
      </c>
      <c r="E18" s="382">
        <v>4</v>
      </c>
      <c r="F18" s="382">
        <v>4</v>
      </c>
      <c r="G18" s="382">
        <v>2</v>
      </c>
      <c r="H18" s="382">
        <v>3</v>
      </c>
      <c r="I18" s="382">
        <v>4</v>
      </c>
      <c r="J18" s="382">
        <v>1</v>
      </c>
      <c r="K18" s="382">
        <v>1</v>
      </c>
      <c r="L18" s="382">
        <v>2</v>
      </c>
      <c r="M18" s="382">
        <v>3</v>
      </c>
      <c r="N18" s="382">
        <v>3</v>
      </c>
      <c r="O18" s="382">
        <v>2</v>
      </c>
      <c r="P18" s="382">
        <v>3</v>
      </c>
      <c r="Q18" s="382">
        <v>1</v>
      </c>
      <c r="R18" s="382">
        <v>2</v>
      </c>
      <c r="S18" s="382">
        <v>3</v>
      </c>
      <c r="T18" s="382">
        <v>1</v>
      </c>
      <c r="U18" s="382">
        <v>3</v>
      </c>
      <c r="V18" s="382">
        <v>2</v>
      </c>
      <c r="W18" s="382" t="s">
        <v>38</v>
      </c>
      <c r="X18" s="382">
        <v>1</v>
      </c>
      <c r="Y18" s="382">
        <v>2</v>
      </c>
      <c r="Z18" s="382">
        <v>2</v>
      </c>
      <c r="AA18" s="382" t="s">
        <v>38</v>
      </c>
      <c r="AB18" s="382">
        <v>3</v>
      </c>
      <c r="AC18" s="382">
        <v>2</v>
      </c>
      <c r="AD18" s="382">
        <v>2</v>
      </c>
      <c r="AE18" s="382">
        <v>4</v>
      </c>
      <c r="AF18" s="382">
        <v>3</v>
      </c>
      <c r="AG18" s="382">
        <v>1</v>
      </c>
      <c r="AH18" s="382">
        <v>2</v>
      </c>
      <c r="AI18" s="382">
        <v>3</v>
      </c>
      <c r="AJ18" s="382">
        <v>3</v>
      </c>
      <c r="AK18" s="382" t="s">
        <v>38</v>
      </c>
      <c r="AL18" s="382">
        <v>3</v>
      </c>
      <c r="AM18" s="382">
        <v>4</v>
      </c>
      <c r="AN18" s="382">
        <v>2</v>
      </c>
      <c r="AO18" s="382">
        <v>1</v>
      </c>
      <c r="AP18" s="382">
        <v>4</v>
      </c>
      <c r="AQ18" s="382">
        <v>4</v>
      </c>
      <c r="AR18" s="382">
        <v>3</v>
      </c>
      <c r="AS18" s="382">
        <v>3</v>
      </c>
      <c r="AT18" s="382">
        <v>2</v>
      </c>
      <c r="AU18" s="382">
        <v>1</v>
      </c>
      <c r="AV18" s="382">
        <v>3</v>
      </c>
      <c r="AW18" s="382">
        <v>2</v>
      </c>
      <c r="AX18" s="382">
        <v>2</v>
      </c>
      <c r="AY18" s="382">
        <v>3</v>
      </c>
      <c r="AZ18" s="382">
        <v>3</v>
      </c>
      <c r="BA18" s="382" t="s">
        <v>38</v>
      </c>
      <c r="BB18" s="382">
        <v>3</v>
      </c>
      <c r="BC18" s="382">
        <v>2</v>
      </c>
      <c r="BD18" s="382">
        <v>1</v>
      </c>
      <c r="BE18" s="382" t="s">
        <v>38</v>
      </c>
      <c r="BF18" s="382">
        <v>2</v>
      </c>
      <c r="BG18" s="382">
        <v>1</v>
      </c>
      <c r="BH18" s="382">
        <v>2</v>
      </c>
      <c r="BI18" s="382">
        <v>1</v>
      </c>
      <c r="BJ18" s="382">
        <v>1</v>
      </c>
      <c r="BK18" s="382">
        <v>3</v>
      </c>
      <c r="BL18" s="382">
        <v>3</v>
      </c>
      <c r="BM18" s="382">
        <v>4</v>
      </c>
      <c r="BN18" s="382">
        <v>4</v>
      </c>
      <c r="BO18" s="382">
        <v>3</v>
      </c>
      <c r="BP18" s="382">
        <v>2</v>
      </c>
      <c r="BQ18" s="382">
        <v>4</v>
      </c>
      <c r="BR18" s="382">
        <v>3</v>
      </c>
      <c r="BS18" s="382">
        <v>1</v>
      </c>
      <c r="BT18" s="382">
        <v>1</v>
      </c>
      <c r="BU18" s="382">
        <v>3</v>
      </c>
      <c r="BV18" s="382">
        <v>1</v>
      </c>
      <c r="BW18" s="382">
        <v>2</v>
      </c>
      <c r="BX18" s="382">
        <v>3</v>
      </c>
      <c r="BY18" s="382">
        <v>2</v>
      </c>
      <c r="BZ18" s="382">
        <v>3</v>
      </c>
      <c r="CA18" s="382">
        <v>2</v>
      </c>
      <c r="CB18" s="382">
        <v>1</v>
      </c>
      <c r="CC18" s="382">
        <v>2</v>
      </c>
      <c r="CD18" s="381">
        <v>4</v>
      </c>
      <c r="CE18" s="185">
        <f t="shared" si="0"/>
        <v>5</v>
      </c>
      <c r="CF18" s="14">
        <f t="shared" si="1"/>
        <v>74</v>
      </c>
      <c r="CG18" s="15">
        <f t="shared" si="2"/>
        <v>0.93670886075949367</v>
      </c>
      <c r="CH18" s="16">
        <f t="shared" si="3"/>
        <v>1</v>
      </c>
      <c r="CI18" s="16" t="str">
        <f t="shared" si="4"/>
        <v/>
      </c>
      <c r="CJ18" s="16" t="str">
        <f t="shared" si="5"/>
        <v/>
      </c>
      <c r="CK18" s="16" t="str">
        <f t="shared" si="6"/>
        <v/>
      </c>
      <c r="CM18" s="230">
        <f t="shared" si="7"/>
        <v>16</v>
      </c>
      <c r="CN18" s="231">
        <f t="shared" si="8"/>
        <v>22</v>
      </c>
      <c r="CO18" s="171">
        <f t="shared" si="9"/>
        <v>24</v>
      </c>
      <c r="CP18" s="307">
        <f t="shared" si="10"/>
        <v>12</v>
      </c>
      <c r="CQ18" s="16"/>
      <c r="CS18">
        <v>2</v>
      </c>
      <c r="CT18">
        <v>4</v>
      </c>
    </row>
    <row r="19" spans="1:98" ht="15" customHeight="1" x14ac:dyDescent="0.25">
      <c r="A19" s="313" t="s">
        <v>51</v>
      </c>
      <c r="B19" s="323">
        <v>2013</v>
      </c>
      <c r="C19" s="334" t="s">
        <v>428</v>
      </c>
      <c r="D19" s="374">
        <v>4</v>
      </c>
      <c r="E19" s="382">
        <v>3</v>
      </c>
      <c r="F19" s="382">
        <v>4</v>
      </c>
      <c r="G19" s="382">
        <v>1</v>
      </c>
      <c r="H19" s="382">
        <v>3</v>
      </c>
      <c r="I19" s="382">
        <v>2</v>
      </c>
      <c r="J19" s="382" t="s">
        <v>38</v>
      </c>
      <c r="K19" s="382" t="s">
        <v>38</v>
      </c>
      <c r="L19" s="382">
        <v>3</v>
      </c>
      <c r="M19" s="382">
        <v>4</v>
      </c>
      <c r="N19" s="382">
        <v>1</v>
      </c>
      <c r="O19" s="382">
        <v>3</v>
      </c>
      <c r="P19" s="382">
        <v>3</v>
      </c>
      <c r="Q19" s="382">
        <v>1</v>
      </c>
      <c r="R19" s="382">
        <v>1</v>
      </c>
      <c r="S19" s="382">
        <v>2</v>
      </c>
      <c r="T19" s="382">
        <v>1</v>
      </c>
      <c r="U19" s="382">
        <v>2</v>
      </c>
      <c r="V19" s="382">
        <v>2</v>
      </c>
      <c r="W19" s="382" t="s">
        <v>38</v>
      </c>
      <c r="X19" s="382">
        <v>2</v>
      </c>
      <c r="Y19" s="382">
        <v>4</v>
      </c>
      <c r="Z19" s="382">
        <v>1</v>
      </c>
      <c r="AA19" s="382">
        <v>3</v>
      </c>
      <c r="AB19" s="382">
        <v>3</v>
      </c>
      <c r="AC19" s="382">
        <v>1</v>
      </c>
      <c r="AD19" s="382">
        <v>4</v>
      </c>
      <c r="AE19" s="382">
        <v>4</v>
      </c>
      <c r="AF19" s="382">
        <v>2</v>
      </c>
      <c r="AG19" s="382">
        <v>1</v>
      </c>
      <c r="AH19" s="382" t="s">
        <v>38</v>
      </c>
      <c r="AI19" s="382" t="s">
        <v>38</v>
      </c>
      <c r="AJ19" s="382">
        <v>2</v>
      </c>
      <c r="AK19" s="382">
        <v>2</v>
      </c>
      <c r="AL19" s="382">
        <v>3</v>
      </c>
      <c r="AM19" s="382">
        <v>4</v>
      </c>
      <c r="AN19" s="382">
        <v>3</v>
      </c>
      <c r="AO19" s="382">
        <v>1</v>
      </c>
      <c r="AP19" s="382">
        <v>1</v>
      </c>
      <c r="AQ19" s="382">
        <v>2</v>
      </c>
      <c r="AR19" s="382">
        <v>2</v>
      </c>
      <c r="AS19" s="382">
        <v>1</v>
      </c>
      <c r="AT19" s="382">
        <v>2</v>
      </c>
      <c r="AU19" s="382">
        <v>2</v>
      </c>
      <c r="AV19" s="382">
        <v>1</v>
      </c>
      <c r="AW19" s="382">
        <v>2</v>
      </c>
      <c r="AX19" s="382">
        <v>3</v>
      </c>
      <c r="AY19" s="382">
        <v>2</v>
      </c>
      <c r="AZ19" s="382" t="s">
        <v>38</v>
      </c>
      <c r="BA19" s="382" t="s">
        <v>38</v>
      </c>
      <c r="BB19" s="382">
        <v>2</v>
      </c>
      <c r="BC19" s="382">
        <v>2</v>
      </c>
      <c r="BD19" s="382">
        <v>2</v>
      </c>
      <c r="BE19" s="382">
        <v>1</v>
      </c>
      <c r="BF19" s="382">
        <v>1</v>
      </c>
      <c r="BG19" s="382">
        <v>3</v>
      </c>
      <c r="BH19" s="382">
        <v>3</v>
      </c>
      <c r="BI19" s="382">
        <v>1</v>
      </c>
      <c r="BJ19" s="382">
        <v>2</v>
      </c>
      <c r="BK19" s="382">
        <v>3</v>
      </c>
      <c r="BL19" s="382">
        <v>3</v>
      </c>
      <c r="BM19" s="382">
        <v>4</v>
      </c>
      <c r="BN19" s="382" t="s">
        <v>38</v>
      </c>
      <c r="BO19" s="382">
        <v>1</v>
      </c>
      <c r="BP19" s="382">
        <v>4</v>
      </c>
      <c r="BQ19" s="382">
        <v>3</v>
      </c>
      <c r="BR19" s="382">
        <v>3</v>
      </c>
      <c r="BS19" s="382">
        <v>1</v>
      </c>
      <c r="BT19" s="382">
        <v>1</v>
      </c>
      <c r="BU19" s="382">
        <v>2</v>
      </c>
      <c r="BV19" s="382">
        <v>3</v>
      </c>
      <c r="BW19" s="382">
        <v>3</v>
      </c>
      <c r="BX19" s="382">
        <v>3</v>
      </c>
      <c r="BY19" s="382">
        <v>2</v>
      </c>
      <c r="BZ19" s="382">
        <v>1</v>
      </c>
      <c r="CA19" s="382">
        <v>2</v>
      </c>
      <c r="CB19" s="382">
        <v>3</v>
      </c>
      <c r="CC19" s="382">
        <v>3</v>
      </c>
      <c r="CD19" s="381">
        <v>2</v>
      </c>
      <c r="CE19" s="185">
        <f t="shared" si="0"/>
        <v>8</v>
      </c>
      <c r="CF19" s="14">
        <f t="shared" si="1"/>
        <v>71</v>
      </c>
      <c r="CG19" s="15">
        <f t="shared" si="2"/>
        <v>0.89873417721518989</v>
      </c>
      <c r="CH19" s="16">
        <f t="shared" si="3"/>
        <v>1</v>
      </c>
      <c r="CI19" s="16" t="str">
        <f t="shared" si="4"/>
        <v/>
      </c>
      <c r="CJ19" s="16" t="str">
        <f t="shared" si="5"/>
        <v/>
      </c>
      <c r="CK19" s="16" t="str">
        <f t="shared" si="6"/>
        <v/>
      </c>
      <c r="CM19" s="230">
        <f t="shared" si="7"/>
        <v>19</v>
      </c>
      <c r="CN19" s="231">
        <f t="shared" si="8"/>
        <v>22</v>
      </c>
      <c r="CO19" s="171">
        <f t="shared" si="9"/>
        <v>21</v>
      </c>
      <c r="CP19" s="307">
        <f t="shared" si="10"/>
        <v>9</v>
      </c>
      <c r="CQ19" s="16"/>
      <c r="CS19">
        <v>3</v>
      </c>
      <c r="CT19">
        <v>3</v>
      </c>
    </row>
    <row r="20" spans="1:98" x14ac:dyDescent="0.25">
      <c r="A20" s="311" t="s">
        <v>52</v>
      </c>
      <c r="B20" s="321">
        <v>2012</v>
      </c>
      <c r="C20" s="334" t="s">
        <v>427</v>
      </c>
      <c r="D20" s="374">
        <v>4</v>
      </c>
      <c r="E20" s="382">
        <v>3</v>
      </c>
      <c r="F20" s="382">
        <v>2</v>
      </c>
      <c r="G20" s="382">
        <v>2</v>
      </c>
      <c r="H20" s="382">
        <v>3</v>
      </c>
      <c r="I20" s="382">
        <v>3</v>
      </c>
      <c r="J20" s="382">
        <v>2</v>
      </c>
      <c r="K20" s="382">
        <v>2</v>
      </c>
      <c r="L20" s="382">
        <v>3</v>
      </c>
      <c r="M20" s="382">
        <v>1</v>
      </c>
      <c r="N20" s="382">
        <v>3</v>
      </c>
      <c r="O20" s="382">
        <v>3</v>
      </c>
      <c r="P20" s="382">
        <v>3</v>
      </c>
      <c r="Q20" s="382">
        <v>3</v>
      </c>
      <c r="R20" s="382">
        <v>1</v>
      </c>
      <c r="S20" s="382">
        <v>1</v>
      </c>
      <c r="T20" s="382">
        <v>1</v>
      </c>
      <c r="U20" s="382">
        <v>3</v>
      </c>
      <c r="V20" s="382">
        <v>1</v>
      </c>
      <c r="W20" s="382">
        <v>4</v>
      </c>
      <c r="X20" s="382" t="s">
        <v>38</v>
      </c>
      <c r="Y20" s="382" t="s">
        <v>38</v>
      </c>
      <c r="Z20" s="382" t="s">
        <v>38</v>
      </c>
      <c r="AA20" s="382">
        <v>4</v>
      </c>
      <c r="AB20" s="382" t="s">
        <v>38</v>
      </c>
      <c r="AC20" s="382">
        <v>4</v>
      </c>
      <c r="AD20" s="382" t="s">
        <v>38</v>
      </c>
      <c r="AE20" s="382" t="s">
        <v>38</v>
      </c>
      <c r="AF20" s="382">
        <v>4</v>
      </c>
      <c r="AG20" s="382">
        <v>4</v>
      </c>
      <c r="AH20" s="382">
        <v>4</v>
      </c>
      <c r="AI20" s="382">
        <v>3</v>
      </c>
      <c r="AJ20" s="382">
        <v>3</v>
      </c>
      <c r="AK20" s="382">
        <v>4</v>
      </c>
      <c r="AL20" s="382">
        <v>3</v>
      </c>
      <c r="AM20" s="382">
        <v>3</v>
      </c>
      <c r="AN20" s="382">
        <v>3</v>
      </c>
      <c r="AO20" s="382">
        <v>1</v>
      </c>
      <c r="AP20" s="382">
        <v>3</v>
      </c>
      <c r="AQ20" s="382">
        <v>4</v>
      </c>
      <c r="AR20" s="382">
        <v>3</v>
      </c>
      <c r="AS20" s="382">
        <v>4</v>
      </c>
      <c r="AT20" s="382">
        <v>4</v>
      </c>
      <c r="AU20" s="382">
        <v>4</v>
      </c>
      <c r="AV20" s="382">
        <v>4</v>
      </c>
      <c r="AW20" s="382">
        <v>3</v>
      </c>
      <c r="AX20" s="382">
        <v>4</v>
      </c>
      <c r="AY20" s="382">
        <v>4</v>
      </c>
      <c r="AZ20" s="382">
        <v>3</v>
      </c>
      <c r="BA20" s="382">
        <v>3</v>
      </c>
      <c r="BB20" s="382">
        <v>3</v>
      </c>
      <c r="BC20" s="382">
        <v>4</v>
      </c>
      <c r="BD20" s="382">
        <v>4</v>
      </c>
      <c r="BE20" s="382">
        <v>4</v>
      </c>
      <c r="BF20" s="382">
        <v>4</v>
      </c>
      <c r="BG20" s="382">
        <v>3</v>
      </c>
      <c r="BH20" s="382">
        <v>2</v>
      </c>
      <c r="BI20" s="382">
        <v>4</v>
      </c>
      <c r="BJ20" s="382">
        <v>4</v>
      </c>
      <c r="BK20" s="382">
        <v>3</v>
      </c>
      <c r="BL20" s="382">
        <v>2</v>
      </c>
      <c r="BM20" s="382">
        <v>4</v>
      </c>
      <c r="BN20" s="382" t="s">
        <v>38</v>
      </c>
      <c r="BO20" s="382">
        <v>4</v>
      </c>
      <c r="BP20" s="382">
        <v>4</v>
      </c>
      <c r="BQ20" s="382">
        <v>3</v>
      </c>
      <c r="BR20" s="382">
        <v>4</v>
      </c>
      <c r="BS20" s="382">
        <v>3</v>
      </c>
      <c r="BT20" s="382">
        <v>3</v>
      </c>
      <c r="BU20" s="382">
        <v>4</v>
      </c>
      <c r="BV20" s="382">
        <v>1</v>
      </c>
      <c r="BW20" s="382">
        <v>1</v>
      </c>
      <c r="BX20" s="382">
        <v>1</v>
      </c>
      <c r="BY20" s="382">
        <v>4</v>
      </c>
      <c r="BZ20" s="382">
        <v>4</v>
      </c>
      <c r="CA20" s="382">
        <v>4</v>
      </c>
      <c r="CB20" s="382">
        <v>4</v>
      </c>
      <c r="CC20" s="382">
        <v>4</v>
      </c>
      <c r="CD20" s="381">
        <v>2</v>
      </c>
      <c r="CE20" s="185">
        <f t="shared" si="0"/>
        <v>7</v>
      </c>
      <c r="CF20" s="14">
        <f t="shared" si="1"/>
        <v>72</v>
      </c>
      <c r="CG20" s="15">
        <f t="shared" si="2"/>
        <v>0.91139240506329111</v>
      </c>
      <c r="CH20" s="16">
        <f t="shared" si="3"/>
        <v>1</v>
      </c>
      <c r="CI20" s="16" t="str">
        <f t="shared" si="4"/>
        <v/>
      </c>
      <c r="CJ20" s="16" t="str">
        <f t="shared" si="5"/>
        <v/>
      </c>
      <c r="CK20" s="16" t="str">
        <f t="shared" si="6"/>
        <v/>
      </c>
      <c r="CM20" s="230">
        <f t="shared" si="7"/>
        <v>9</v>
      </c>
      <c r="CN20" s="231">
        <f t="shared" si="8"/>
        <v>7</v>
      </c>
      <c r="CO20" s="171">
        <f t="shared" si="9"/>
        <v>25</v>
      </c>
      <c r="CP20" s="307">
        <f t="shared" si="10"/>
        <v>31</v>
      </c>
      <c r="CQ20" s="16"/>
      <c r="CS20">
        <v>1</v>
      </c>
      <c r="CT20">
        <v>2</v>
      </c>
    </row>
    <row r="21" spans="1:98" x14ac:dyDescent="0.25">
      <c r="A21" s="311" t="s">
        <v>53</v>
      </c>
      <c r="B21" s="321">
        <v>2010</v>
      </c>
      <c r="C21" s="334" t="s">
        <v>427</v>
      </c>
      <c r="D21" s="374">
        <v>4</v>
      </c>
      <c r="E21" s="382">
        <v>4</v>
      </c>
      <c r="F21" s="382">
        <v>2</v>
      </c>
      <c r="G21" s="382">
        <v>3</v>
      </c>
      <c r="H21" s="382">
        <v>2</v>
      </c>
      <c r="I21" s="382" t="s">
        <v>38</v>
      </c>
      <c r="J21" s="382">
        <v>4</v>
      </c>
      <c r="K21" s="382">
        <v>1</v>
      </c>
      <c r="L21" s="382">
        <v>3</v>
      </c>
      <c r="M21" s="382">
        <v>1</v>
      </c>
      <c r="N21" s="382">
        <v>1</v>
      </c>
      <c r="O21" s="382">
        <v>2</v>
      </c>
      <c r="P21" s="382">
        <v>4</v>
      </c>
      <c r="Q21" s="382">
        <v>2</v>
      </c>
      <c r="R21" s="382">
        <v>4</v>
      </c>
      <c r="S21" s="382">
        <v>4</v>
      </c>
      <c r="T21" s="382">
        <v>3</v>
      </c>
      <c r="U21" s="382">
        <v>1</v>
      </c>
      <c r="V21" s="382">
        <v>2</v>
      </c>
      <c r="W21" s="382">
        <v>2</v>
      </c>
      <c r="X21" s="382">
        <v>4</v>
      </c>
      <c r="Y21" s="382">
        <v>2</v>
      </c>
      <c r="Z21" s="382">
        <v>1</v>
      </c>
      <c r="AA21" s="382">
        <v>1</v>
      </c>
      <c r="AB21" s="382">
        <v>3</v>
      </c>
      <c r="AC21" s="382">
        <v>3</v>
      </c>
      <c r="AD21" s="382">
        <v>1</v>
      </c>
      <c r="AE21" s="382">
        <v>3</v>
      </c>
      <c r="AF21" s="382">
        <v>2</v>
      </c>
      <c r="AG21" s="382">
        <v>3</v>
      </c>
      <c r="AH21" s="382">
        <v>1</v>
      </c>
      <c r="AI21" s="382">
        <v>1</v>
      </c>
      <c r="AJ21" s="382">
        <v>1</v>
      </c>
      <c r="AK21" s="382">
        <v>2</v>
      </c>
      <c r="AL21" s="382">
        <v>1</v>
      </c>
      <c r="AM21" s="382">
        <v>3</v>
      </c>
      <c r="AN21" s="382">
        <v>4</v>
      </c>
      <c r="AO21" s="382">
        <v>1</v>
      </c>
      <c r="AP21" s="382">
        <v>2</v>
      </c>
      <c r="AQ21" s="382">
        <v>2</v>
      </c>
      <c r="AR21" s="382">
        <v>4</v>
      </c>
      <c r="AS21" s="382">
        <v>1</v>
      </c>
      <c r="AT21" s="382">
        <v>1</v>
      </c>
      <c r="AU21" s="382">
        <v>3</v>
      </c>
      <c r="AV21" s="382">
        <v>1</v>
      </c>
      <c r="AW21" s="382">
        <v>3</v>
      </c>
      <c r="AX21" s="382" t="s">
        <v>38</v>
      </c>
      <c r="AY21" s="382">
        <v>3</v>
      </c>
      <c r="AZ21" s="382">
        <v>1</v>
      </c>
      <c r="BA21" s="382" t="s">
        <v>38</v>
      </c>
      <c r="BB21" s="382">
        <v>1</v>
      </c>
      <c r="BC21" s="382">
        <v>2</v>
      </c>
      <c r="BD21" s="382" t="s">
        <v>38</v>
      </c>
      <c r="BE21" s="382" t="s">
        <v>38</v>
      </c>
      <c r="BF21" s="382">
        <v>1</v>
      </c>
      <c r="BG21" s="382">
        <v>4</v>
      </c>
      <c r="BH21" s="382">
        <v>4</v>
      </c>
      <c r="BI21" s="382">
        <v>1</v>
      </c>
      <c r="BJ21" s="382">
        <v>1</v>
      </c>
      <c r="BK21" s="382">
        <v>1</v>
      </c>
      <c r="BL21" s="382">
        <v>3</v>
      </c>
      <c r="BM21" s="382">
        <v>3</v>
      </c>
      <c r="BN21" s="382" t="s">
        <v>38</v>
      </c>
      <c r="BO21" s="382">
        <v>2</v>
      </c>
      <c r="BP21" s="382">
        <v>1</v>
      </c>
      <c r="BQ21" s="382">
        <v>4</v>
      </c>
      <c r="BR21" s="382">
        <v>3</v>
      </c>
      <c r="BS21" s="382">
        <v>3</v>
      </c>
      <c r="BT21" s="382">
        <v>3</v>
      </c>
      <c r="BU21" s="382">
        <v>2</v>
      </c>
      <c r="BV21" s="382">
        <v>4</v>
      </c>
      <c r="BW21" s="382">
        <v>3</v>
      </c>
      <c r="BX21" s="382">
        <v>4</v>
      </c>
      <c r="BY21" s="382">
        <v>1</v>
      </c>
      <c r="BZ21" s="382">
        <v>3</v>
      </c>
      <c r="CA21" s="382">
        <v>3</v>
      </c>
      <c r="CB21" s="382">
        <v>4</v>
      </c>
      <c r="CC21" s="382" t="s">
        <v>38</v>
      </c>
      <c r="CD21" s="381">
        <v>4</v>
      </c>
      <c r="CE21" s="185">
        <f t="shared" si="0"/>
        <v>7</v>
      </c>
      <c r="CF21" s="14">
        <f t="shared" si="1"/>
        <v>72</v>
      </c>
      <c r="CG21" s="15">
        <f t="shared" si="2"/>
        <v>0.91139240506329111</v>
      </c>
      <c r="CH21" s="16">
        <f t="shared" si="3"/>
        <v>1</v>
      </c>
      <c r="CI21" s="16" t="str">
        <f t="shared" si="4"/>
        <v/>
      </c>
      <c r="CJ21" s="16" t="str">
        <f t="shared" si="5"/>
        <v/>
      </c>
      <c r="CK21" s="16" t="str">
        <f t="shared" si="6"/>
        <v/>
      </c>
      <c r="CM21" s="230">
        <f t="shared" si="7"/>
        <v>23</v>
      </c>
      <c r="CN21" s="231">
        <f t="shared" si="8"/>
        <v>14</v>
      </c>
      <c r="CO21" s="171">
        <f t="shared" si="9"/>
        <v>19</v>
      </c>
      <c r="CP21" s="307">
        <f t="shared" si="10"/>
        <v>16</v>
      </c>
      <c r="CQ21" s="16"/>
      <c r="CS21">
        <v>3</v>
      </c>
      <c r="CT21">
        <v>4</v>
      </c>
    </row>
    <row r="22" spans="1:98" x14ac:dyDescent="0.25">
      <c r="A22" s="311" t="s">
        <v>54</v>
      </c>
      <c r="B22" s="321">
        <v>2017</v>
      </c>
      <c r="C22" s="334" t="s">
        <v>429</v>
      </c>
      <c r="D22" s="374">
        <v>1</v>
      </c>
      <c r="E22" s="382" t="s">
        <v>38</v>
      </c>
      <c r="F22" s="382" t="s">
        <v>38</v>
      </c>
      <c r="G22" s="382" t="s">
        <v>38</v>
      </c>
      <c r="H22" s="382" t="s">
        <v>38</v>
      </c>
      <c r="I22" s="382" t="s">
        <v>38</v>
      </c>
      <c r="J22" s="382">
        <v>1</v>
      </c>
      <c r="K22" s="382">
        <v>1</v>
      </c>
      <c r="L22" s="382">
        <v>1</v>
      </c>
      <c r="M22" s="382">
        <v>1</v>
      </c>
      <c r="N22" s="382">
        <v>1</v>
      </c>
      <c r="O22" s="382">
        <v>1</v>
      </c>
      <c r="P22" s="382" t="s">
        <v>38</v>
      </c>
      <c r="Q22" s="382" t="s">
        <v>38</v>
      </c>
      <c r="R22" s="382" t="s">
        <v>38</v>
      </c>
      <c r="S22" s="382">
        <v>1</v>
      </c>
      <c r="T22" s="382">
        <v>1</v>
      </c>
      <c r="U22" s="382">
        <v>3</v>
      </c>
      <c r="V22" s="382" t="s">
        <v>38</v>
      </c>
      <c r="W22" s="382">
        <v>2</v>
      </c>
      <c r="X22" s="382" t="s">
        <v>38</v>
      </c>
      <c r="Y22" s="382" t="s">
        <v>38</v>
      </c>
      <c r="Z22" s="382">
        <v>4</v>
      </c>
      <c r="AA22" s="382">
        <v>4</v>
      </c>
      <c r="AB22" s="382">
        <v>3</v>
      </c>
      <c r="AC22" s="382" t="s">
        <v>38</v>
      </c>
      <c r="AD22" s="382">
        <v>4</v>
      </c>
      <c r="AE22" s="382">
        <v>2</v>
      </c>
      <c r="AF22" s="382">
        <v>2</v>
      </c>
      <c r="AG22" s="382">
        <v>1</v>
      </c>
      <c r="AH22" s="382">
        <v>3</v>
      </c>
      <c r="AI22" s="382">
        <v>4</v>
      </c>
      <c r="AJ22" s="382">
        <v>1</v>
      </c>
      <c r="AK22" s="382" t="s">
        <v>38</v>
      </c>
      <c r="AL22" s="382">
        <v>4</v>
      </c>
      <c r="AM22" s="382">
        <v>4</v>
      </c>
      <c r="AN22" s="382">
        <v>2</v>
      </c>
      <c r="AO22" s="382">
        <v>1</v>
      </c>
      <c r="AP22" s="382">
        <v>2</v>
      </c>
      <c r="AQ22" s="382">
        <v>2</v>
      </c>
      <c r="AR22" s="382">
        <v>2</v>
      </c>
      <c r="AS22" s="382">
        <v>4</v>
      </c>
      <c r="AT22" s="382">
        <v>3</v>
      </c>
      <c r="AU22" s="382">
        <v>2</v>
      </c>
      <c r="AV22" s="382">
        <v>1</v>
      </c>
      <c r="AW22" s="382">
        <v>2</v>
      </c>
      <c r="AX22" s="382">
        <v>2</v>
      </c>
      <c r="AY22" s="382">
        <v>1</v>
      </c>
      <c r="AZ22" s="382">
        <v>4</v>
      </c>
      <c r="BA22" s="382" t="s">
        <v>38</v>
      </c>
      <c r="BB22" s="382">
        <v>3</v>
      </c>
      <c r="BC22" s="382">
        <v>3</v>
      </c>
      <c r="BD22" s="382" t="s">
        <v>38</v>
      </c>
      <c r="BE22" s="382" t="s">
        <v>38</v>
      </c>
      <c r="BF22" s="382">
        <v>4</v>
      </c>
      <c r="BG22" s="382">
        <v>1</v>
      </c>
      <c r="BH22" s="382">
        <v>2</v>
      </c>
      <c r="BI22" s="382" t="s">
        <v>38</v>
      </c>
      <c r="BJ22" s="382">
        <v>2</v>
      </c>
      <c r="BK22" s="382">
        <v>3</v>
      </c>
      <c r="BL22" s="382">
        <v>3</v>
      </c>
      <c r="BM22" s="382" t="s">
        <v>38</v>
      </c>
      <c r="BN22" s="382" t="s">
        <v>38</v>
      </c>
      <c r="BO22" s="382">
        <v>4</v>
      </c>
      <c r="BP22" s="382">
        <v>3</v>
      </c>
      <c r="BQ22" s="382">
        <v>2</v>
      </c>
      <c r="BR22" s="382">
        <v>4</v>
      </c>
      <c r="BS22" s="382">
        <v>1</v>
      </c>
      <c r="BT22" s="382">
        <v>1</v>
      </c>
      <c r="BU22" s="382">
        <v>3</v>
      </c>
      <c r="BV22" s="382">
        <v>1</v>
      </c>
      <c r="BW22" s="382">
        <v>2</v>
      </c>
      <c r="BX22" s="382">
        <v>1</v>
      </c>
      <c r="BY22" s="382">
        <v>3</v>
      </c>
      <c r="BZ22" s="382">
        <v>4</v>
      </c>
      <c r="CA22" s="382">
        <v>3</v>
      </c>
      <c r="CB22" s="382">
        <v>4</v>
      </c>
      <c r="CC22" s="382" t="s">
        <v>38</v>
      </c>
      <c r="CD22" s="381">
        <v>2</v>
      </c>
      <c r="CE22" s="185">
        <f t="shared" si="0"/>
        <v>20</v>
      </c>
      <c r="CF22" s="14">
        <f t="shared" si="1"/>
        <v>59</v>
      </c>
      <c r="CG22" s="15">
        <f t="shared" si="2"/>
        <v>0.74683544303797467</v>
      </c>
      <c r="CH22" s="16" t="str">
        <f t="shared" si="3"/>
        <v/>
      </c>
      <c r="CI22" s="16">
        <f t="shared" si="4"/>
        <v>1</v>
      </c>
      <c r="CJ22" s="16" t="str">
        <f t="shared" si="5"/>
        <v/>
      </c>
      <c r="CK22" s="16" t="str">
        <f t="shared" si="6"/>
        <v/>
      </c>
      <c r="CM22" s="230">
        <f t="shared" si="7"/>
        <v>19</v>
      </c>
      <c r="CN22" s="231">
        <f t="shared" si="8"/>
        <v>15</v>
      </c>
      <c r="CO22" s="171">
        <f t="shared" si="9"/>
        <v>12</v>
      </c>
      <c r="CP22" s="307">
        <f t="shared" si="10"/>
        <v>13</v>
      </c>
      <c r="CQ22" s="16"/>
      <c r="CS22">
        <v>2</v>
      </c>
      <c r="CT22">
        <v>2</v>
      </c>
    </row>
    <row r="23" spans="1:98" x14ac:dyDescent="0.25">
      <c r="A23" s="311" t="s">
        <v>55</v>
      </c>
      <c r="B23" s="321">
        <v>2011</v>
      </c>
      <c r="C23" s="334" t="s">
        <v>429</v>
      </c>
      <c r="D23" s="374">
        <v>4</v>
      </c>
      <c r="E23" s="382">
        <v>1</v>
      </c>
      <c r="F23" s="382">
        <v>3</v>
      </c>
      <c r="G23" s="382">
        <v>1</v>
      </c>
      <c r="H23" s="382">
        <v>1</v>
      </c>
      <c r="I23" s="382">
        <v>3</v>
      </c>
      <c r="J23" s="382">
        <v>1</v>
      </c>
      <c r="K23" s="382">
        <v>1</v>
      </c>
      <c r="L23" s="382">
        <v>3</v>
      </c>
      <c r="M23" s="382">
        <v>4</v>
      </c>
      <c r="N23" s="382">
        <v>4</v>
      </c>
      <c r="O23" s="382">
        <v>2</v>
      </c>
      <c r="P23" s="382">
        <v>3</v>
      </c>
      <c r="Q23" s="382" t="s">
        <v>38</v>
      </c>
      <c r="R23" s="382" t="s">
        <v>38</v>
      </c>
      <c r="S23" s="382">
        <v>4</v>
      </c>
      <c r="T23" s="382">
        <v>4</v>
      </c>
      <c r="U23" s="382">
        <v>2</v>
      </c>
      <c r="V23" s="382" t="s">
        <v>38</v>
      </c>
      <c r="W23" s="382">
        <v>2</v>
      </c>
      <c r="X23" s="382">
        <v>2</v>
      </c>
      <c r="Y23" s="382">
        <v>1</v>
      </c>
      <c r="Z23" s="382">
        <v>3</v>
      </c>
      <c r="AA23" s="382">
        <v>2</v>
      </c>
      <c r="AB23" s="382">
        <v>2</v>
      </c>
      <c r="AC23" s="382">
        <v>1</v>
      </c>
      <c r="AD23" s="382">
        <v>2</v>
      </c>
      <c r="AE23" s="382">
        <v>3</v>
      </c>
      <c r="AF23" s="382">
        <v>4</v>
      </c>
      <c r="AG23" s="382">
        <v>1</v>
      </c>
      <c r="AH23" s="382">
        <v>2</v>
      </c>
      <c r="AI23" s="382">
        <v>1</v>
      </c>
      <c r="AJ23" s="382">
        <v>1</v>
      </c>
      <c r="AK23" s="382" t="s">
        <v>38</v>
      </c>
      <c r="AL23" s="382">
        <v>4</v>
      </c>
      <c r="AM23" s="382">
        <v>3</v>
      </c>
      <c r="AN23" s="382" t="s">
        <v>38</v>
      </c>
      <c r="AO23" s="382">
        <v>1</v>
      </c>
      <c r="AP23" s="382">
        <v>2</v>
      </c>
      <c r="AQ23" s="382">
        <v>3</v>
      </c>
      <c r="AR23" s="382">
        <v>2</v>
      </c>
      <c r="AS23" s="382">
        <v>3</v>
      </c>
      <c r="AT23" s="382">
        <v>3</v>
      </c>
      <c r="AU23" s="382">
        <v>2</v>
      </c>
      <c r="AV23" s="382">
        <v>3</v>
      </c>
      <c r="AW23" s="382">
        <v>3</v>
      </c>
      <c r="AX23" s="382">
        <v>2</v>
      </c>
      <c r="AY23" s="382">
        <v>3</v>
      </c>
      <c r="AZ23" s="382">
        <v>4</v>
      </c>
      <c r="BA23" s="382" t="s">
        <v>38</v>
      </c>
      <c r="BB23" s="382">
        <v>2</v>
      </c>
      <c r="BC23" s="382">
        <v>3</v>
      </c>
      <c r="BD23" s="382">
        <v>1</v>
      </c>
      <c r="BE23" s="382" t="s">
        <v>38</v>
      </c>
      <c r="BF23" s="382">
        <v>4</v>
      </c>
      <c r="BG23" s="382">
        <v>3</v>
      </c>
      <c r="BH23" s="382">
        <v>3</v>
      </c>
      <c r="BI23" s="382">
        <v>1</v>
      </c>
      <c r="BJ23" s="382">
        <v>1</v>
      </c>
      <c r="BK23" s="382">
        <v>2</v>
      </c>
      <c r="BL23" s="382">
        <v>2</v>
      </c>
      <c r="BM23" s="382" t="s">
        <v>38</v>
      </c>
      <c r="BN23" s="382" t="s">
        <v>38</v>
      </c>
      <c r="BO23" s="382">
        <v>3</v>
      </c>
      <c r="BP23" s="382">
        <v>3</v>
      </c>
      <c r="BQ23" s="382">
        <v>4</v>
      </c>
      <c r="BR23" s="382">
        <v>2</v>
      </c>
      <c r="BS23" s="382">
        <v>1</v>
      </c>
      <c r="BT23" s="382">
        <v>1</v>
      </c>
      <c r="BU23" s="382">
        <v>3</v>
      </c>
      <c r="BV23" s="382">
        <v>1</v>
      </c>
      <c r="BW23" s="382">
        <v>3</v>
      </c>
      <c r="BX23" s="382">
        <v>2</v>
      </c>
      <c r="BY23" s="382">
        <v>2</v>
      </c>
      <c r="BZ23" s="382">
        <v>2</v>
      </c>
      <c r="CA23" s="382">
        <v>3</v>
      </c>
      <c r="CB23" s="382">
        <v>2</v>
      </c>
      <c r="CC23" s="382">
        <v>3</v>
      </c>
      <c r="CD23" s="381">
        <v>2</v>
      </c>
      <c r="CE23" s="185">
        <f t="shared" si="0"/>
        <v>9</v>
      </c>
      <c r="CF23" s="14">
        <f t="shared" si="1"/>
        <v>70</v>
      </c>
      <c r="CG23" s="15">
        <f t="shared" si="2"/>
        <v>0.88607594936708856</v>
      </c>
      <c r="CH23" s="16">
        <f t="shared" si="3"/>
        <v>1</v>
      </c>
      <c r="CI23" s="16" t="str">
        <f t="shared" si="4"/>
        <v/>
      </c>
      <c r="CJ23" s="16" t="str">
        <f t="shared" si="5"/>
        <v/>
      </c>
      <c r="CK23" s="16" t="str">
        <f t="shared" si="6"/>
        <v/>
      </c>
      <c r="CM23" s="230">
        <f t="shared" si="7"/>
        <v>17</v>
      </c>
      <c r="CN23" s="231">
        <f t="shared" si="8"/>
        <v>21</v>
      </c>
      <c r="CO23" s="171">
        <f t="shared" si="9"/>
        <v>22</v>
      </c>
      <c r="CP23" s="307">
        <f t="shared" si="10"/>
        <v>10</v>
      </c>
      <c r="CQ23" s="16"/>
      <c r="CS23">
        <v>3</v>
      </c>
      <c r="CT23">
        <v>3</v>
      </c>
    </row>
    <row r="24" spans="1:98" x14ac:dyDescent="0.25">
      <c r="A24" s="311" t="s">
        <v>56</v>
      </c>
      <c r="B24" s="321">
        <v>2011</v>
      </c>
      <c r="C24" s="334" t="s">
        <v>429</v>
      </c>
      <c r="D24" s="374">
        <v>4</v>
      </c>
      <c r="E24" s="382">
        <v>3</v>
      </c>
      <c r="F24" s="382">
        <v>2</v>
      </c>
      <c r="G24" s="382">
        <v>1</v>
      </c>
      <c r="H24" s="382">
        <v>3</v>
      </c>
      <c r="I24" s="382">
        <v>2</v>
      </c>
      <c r="J24" s="382">
        <v>1</v>
      </c>
      <c r="K24" s="382">
        <v>1</v>
      </c>
      <c r="L24" s="382">
        <v>3</v>
      </c>
      <c r="M24" s="382">
        <v>3</v>
      </c>
      <c r="N24" s="382">
        <v>2</v>
      </c>
      <c r="O24" s="382">
        <v>3</v>
      </c>
      <c r="P24" s="382">
        <v>3</v>
      </c>
      <c r="Q24" s="382" t="s">
        <v>38</v>
      </c>
      <c r="R24" s="382" t="s">
        <v>38</v>
      </c>
      <c r="S24" s="382">
        <v>4</v>
      </c>
      <c r="T24" s="382">
        <v>2</v>
      </c>
      <c r="U24" s="382">
        <v>2</v>
      </c>
      <c r="V24" s="382">
        <v>1</v>
      </c>
      <c r="W24" s="382">
        <v>2</v>
      </c>
      <c r="X24" s="382">
        <v>3</v>
      </c>
      <c r="Y24" s="382">
        <v>1</v>
      </c>
      <c r="Z24" s="382">
        <v>4</v>
      </c>
      <c r="AA24" s="382">
        <v>3</v>
      </c>
      <c r="AB24" s="382">
        <v>2</v>
      </c>
      <c r="AC24" s="382">
        <v>2</v>
      </c>
      <c r="AD24" s="382">
        <v>2</v>
      </c>
      <c r="AE24" s="382">
        <v>3</v>
      </c>
      <c r="AF24" s="382">
        <v>4</v>
      </c>
      <c r="AG24" s="382">
        <v>2</v>
      </c>
      <c r="AH24" s="382">
        <v>2</v>
      </c>
      <c r="AI24" s="382">
        <v>4</v>
      </c>
      <c r="AJ24" s="382">
        <v>3</v>
      </c>
      <c r="AK24" s="382">
        <v>2</v>
      </c>
      <c r="AL24" s="382">
        <v>4</v>
      </c>
      <c r="AM24" s="382">
        <v>3</v>
      </c>
      <c r="AN24" s="382">
        <v>3</v>
      </c>
      <c r="AO24" s="382">
        <v>1</v>
      </c>
      <c r="AP24" s="382">
        <v>4</v>
      </c>
      <c r="AQ24" s="382">
        <v>4</v>
      </c>
      <c r="AR24" s="382">
        <v>3</v>
      </c>
      <c r="AS24" s="382">
        <v>3</v>
      </c>
      <c r="AT24" s="382">
        <v>1</v>
      </c>
      <c r="AU24" s="382">
        <v>1</v>
      </c>
      <c r="AV24" s="382">
        <v>2</v>
      </c>
      <c r="AW24" s="382">
        <v>3</v>
      </c>
      <c r="AX24" s="382">
        <v>2</v>
      </c>
      <c r="AY24" s="382">
        <v>3</v>
      </c>
      <c r="AZ24" s="382">
        <v>4</v>
      </c>
      <c r="BA24" s="382">
        <v>2</v>
      </c>
      <c r="BB24" s="382">
        <v>3</v>
      </c>
      <c r="BC24" s="382">
        <v>4</v>
      </c>
      <c r="BD24" s="382">
        <v>1</v>
      </c>
      <c r="BE24" s="382" t="s">
        <v>38</v>
      </c>
      <c r="BF24" s="382">
        <v>4</v>
      </c>
      <c r="BG24" s="382">
        <v>4</v>
      </c>
      <c r="BH24" s="382">
        <v>3</v>
      </c>
      <c r="BI24" s="382">
        <v>2</v>
      </c>
      <c r="BJ24" s="382">
        <v>2</v>
      </c>
      <c r="BK24" s="382">
        <v>3</v>
      </c>
      <c r="BL24" s="382">
        <v>3</v>
      </c>
      <c r="BM24" s="382">
        <v>3</v>
      </c>
      <c r="BN24" s="382" t="s">
        <v>38</v>
      </c>
      <c r="BO24" s="382">
        <v>4</v>
      </c>
      <c r="BP24" s="382">
        <v>3</v>
      </c>
      <c r="BQ24" s="382">
        <v>4</v>
      </c>
      <c r="BR24" s="382">
        <v>4</v>
      </c>
      <c r="BS24" s="382">
        <v>1</v>
      </c>
      <c r="BT24" s="382">
        <v>1</v>
      </c>
      <c r="BU24" s="382">
        <v>3</v>
      </c>
      <c r="BV24" s="382">
        <v>1</v>
      </c>
      <c r="BW24" s="382">
        <v>3</v>
      </c>
      <c r="BX24" s="382">
        <v>3</v>
      </c>
      <c r="BY24" s="382">
        <v>3</v>
      </c>
      <c r="BZ24" s="382">
        <v>4</v>
      </c>
      <c r="CA24" s="382">
        <v>3</v>
      </c>
      <c r="CB24" s="382">
        <v>2</v>
      </c>
      <c r="CC24" s="382">
        <v>3</v>
      </c>
      <c r="CD24" s="381">
        <v>3</v>
      </c>
      <c r="CE24" s="185">
        <f t="shared" si="0"/>
        <v>4</v>
      </c>
      <c r="CF24" s="14">
        <f t="shared" si="1"/>
        <v>75</v>
      </c>
      <c r="CG24" s="15">
        <f t="shared" si="2"/>
        <v>0.94936708860759489</v>
      </c>
      <c r="CH24" s="16">
        <f t="shared" si="3"/>
        <v>1</v>
      </c>
      <c r="CI24" s="16" t="str">
        <f t="shared" si="4"/>
        <v/>
      </c>
      <c r="CJ24" s="16" t="str">
        <f t="shared" si="5"/>
        <v/>
      </c>
      <c r="CK24" s="16" t="str">
        <f t="shared" si="6"/>
        <v/>
      </c>
      <c r="CM24" s="230">
        <f t="shared" si="7"/>
        <v>12</v>
      </c>
      <c r="CN24" s="231">
        <f t="shared" si="8"/>
        <v>18</v>
      </c>
      <c r="CO24" s="171">
        <f t="shared" si="9"/>
        <v>29</v>
      </c>
      <c r="CP24" s="307">
        <f t="shared" si="10"/>
        <v>16</v>
      </c>
      <c r="CQ24" s="16"/>
      <c r="CS24">
        <v>3</v>
      </c>
      <c r="CT24">
        <v>3</v>
      </c>
    </row>
    <row r="25" spans="1:98" x14ac:dyDescent="0.25">
      <c r="A25" s="311" t="s">
        <v>57</v>
      </c>
      <c r="B25" s="321">
        <v>2010</v>
      </c>
      <c r="C25" s="334" t="s">
        <v>427</v>
      </c>
      <c r="D25" s="374">
        <v>4</v>
      </c>
      <c r="E25" s="382">
        <v>4</v>
      </c>
      <c r="F25" s="382">
        <v>3</v>
      </c>
      <c r="G25" s="382">
        <v>3</v>
      </c>
      <c r="H25" s="382">
        <v>3</v>
      </c>
      <c r="I25" s="382">
        <v>1</v>
      </c>
      <c r="J25" s="382">
        <v>4</v>
      </c>
      <c r="K25" s="382">
        <v>2</v>
      </c>
      <c r="L25" s="382">
        <v>4</v>
      </c>
      <c r="M25" s="382">
        <v>4</v>
      </c>
      <c r="N25" s="382">
        <v>1</v>
      </c>
      <c r="O25" s="382">
        <v>4</v>
      </c>
      <c r="P25" s="382">
        <v>3</v>
      </c>
      <c r="Q25" s="382">
        <v>4</v>
      </c>
      <c r="R25" s="382">
        <v>4</v>
      </c>
      <c r="S25" s="382">
        <v>4</v>
      </c>
      <c r="T25" s="382">
        <v>1</v>
      </c>
      <c r="U25" s="382">
        <v>4</v>
      </c>
      <c r="V25" s="382">
        <v>1</v>
      </c>
      <c r="W25" s="382">
        <v>2</v>
      </c>
      <c r="X25" s="382">
        <v>4</v>
      </c>
      <c r="Y25" s="382">
        <v>1</v>
      </c>
      <c r="Z25" s="382">
        <v>2</v>
      </c>
      <c r="AA25" s="382">
        <v>3</v>
      </c>
      <c r="AB25" s="382">
        <v>3</v>
      </c>
      <c r="AC25" s="382">
        <v>1</v>
      </c>
      <c r="AD25" s="382">
        <v>3</v>
      </c>
      <c r="AE25" s="382">
        <v>1</v>
      </c>
      <c r="AF25" s="382">
        <v>3</v>
      </c>
      <c r="AG25" s="382">
        <v>4</v>
      </c>
      <c r="AH25" s="382">
        <v>4</v>
      </c>
      <c r="AI25" s="382">
        <v>3</v>
      </c>
      <c r="AJ25" s="382">
        <v>4</v>
      </c>
      <c r="AK25" s="382">
        <v>4</v>
      </c>
      <c r="AL25" s="382">
        <v>4</v>
      </c>
      <c r="AM25" s="382">
        <v>3</v>
      </c>
      <c r="AN25" s="382">
        <v>4</v>
      </c>
      <c r="AO25" s="382">
        <v>1</v>
      </c>
      <c r="AP25" s="382">
        <v>3</v>
      </c>
      <c r="AQ25" s="382">
        <v>4</v>
      </c>
      <c r="AR25" s="382">
        <v>2</v>
      </c>
      <c r="AS25" s="382">
        <v>4</v>
      </c>
      <c r="AT25" s="382">
        <v>4</v>
      </c>
      <c r="AU25" s="382">
        <v>4</v>
      </c>
      <c r="AV25" s="382">
        <v>4</v>
      </c>
      <c r="AW25" s="382">
        <v>3</v>
      </c>
      <c r="AX25" s="382">
        <v>3</v>
      </c>
      <c r="AY25" s="382">
        <v>4</v>
      </c>
      <c r="AZ25" s="382">
        <v>3</v>
      </c>
      <c r="BA25" s="382">
        <v>3</v>
      </c>
      <c r="BB25" s="382">
        <v>3</v>
      </c>
      <c r="BC25" s="382">
        <v>3</v>
      </c>
      <c r="BD25" s="382" t="s">
        <v>38</v>
      </c>
      <c r="BE25" s="382" t="s">
        <v>38</v>
      </c>
      <c r="BF25" s="382">
        <v>4</v>
      </c>
      <c r="BG25" s="382">
        <v>4</v>
      </c>
      <c r="BH25" s="382">
        <v>3</v>
      </c>
      <c r="BI25" s="382">
        <v>4</v>
      </c>
      <c r="BJ25" s="382">
        <v>4</v>
      </c>
      <c r="BK25" s="382">
        <v>3</v>
      </c>
      <c r="BL25" s="382">
        <v>2</v>
      </c>
      <c r="BM25" s="382">
        <v>3</v>
      </c>
      <c r="BN25" s="382" t="s">
        <v>38</v>
      </c>
      <c r="BO25" s="382">
        <v>1</v>
      </c>
      <c r="BP25" s="382">
        <v>3</v>
      </c>
      <c r="BQ25" s="382">
        <v>3</v>
      </c>
      <c r="BR25" s="382">
        <v>4</v>
      </c>
      <c r="BS25" s="382">
        <v>3</v>
      </c>
      <c r="BT25" s="382">
        <v>4</v>
      </c>
      <c r="BU25" s="382">
        <v>4</v>
      </c>
      <c r="BV25" s="382">
        <v>1</v>
      </c>
      <c r="BW25" s="382">
        <v>1</v>
      </c>
      <c r="BX25" s="382">
        <v>1</v>
      </c>
      <c r="BY25" s="382">
        <v>3</v>
      </c>
      <c r="BZ25" s="382">
        <v>4</v>
      </c>
      <c r="CA25" s="382">
        <v>4</v>
      </c>
      <c r="CB25" s="382">
        <v>4</v>
      </c>
      <c r="CC25" s="382" t="s">
        <v>38</v>
      </c>
      <c r="CD25" s="381">
        <v>2</v>
      </c>
      <c r="CE25" s="185">
        <f t="shared" si="0"/>
        <v>4</v>
      </c>
      <c r="CF25" s="14">
        <f t="shared" si="1"/>
        <v>75</v>
      </c>
      <c r="CG25" s="15">
        <f t="shared" si="2"/>
        <v>0.94936708860759489</v>
      </c>
      <c r="CH25" s="16">
        <f t="shared" si="3"/>
        <v>1</v>
      </c>
      <c r="CI25" s="16" t="str">
        <f t="shared" si="4"/>
        <v/>
      </c>
      <c r="CJ25" s="16" t="str">
        <f t="shared" si="5"/>
        <v/>
      </c>
      <c r="CK25" s="16" t="str">
        <f t="shared" si="6"/>
        <v/>
      </c>
      <c r="CM25" s="230">
        <f t="shared" si="7"/>
        <v>12</v>
      </c>
      <c r="CN25" s="231">
        <f t="shared" si="8"/>
        <v>6</v>
      </c>
      <c r="CO25" s="171">
        <f t="shared" si="9"/>
        <v>24</v>
      </c>
      <c r="CP25" s="307">
        <f t="shared" si="10"/>
        <v>33</v>
      </c>
      <c r="CQ25" s="16"/>
      <c r="CS25">
        <v>1</v>
      </c>
      <c r="CT25">
        <v>3</v>
      </c>
    </row>
    <row r="26" spans="1:98" x14ac:dyDescent="0.25">
      <c r="A26" s="311" t="s">
        <v>58</v>
      </c>
      <c r="B26" s="321">
        <v>2013</v>
      </c>
      <c r="C26" s="334" t="s">
        <v>427</v>
      </c>
      <c r="D26" s="374">
        <v>4</v>
      </c>
      <c r="E26" s="382">
        <v>3</v>
      </c>
      <c r="F26" s="382">
        <v>3</v>
      </c>
      <c r="G26" s="382">
        <v>1</v>
      </c>
      <c r="H26" s="382">
        <v>3</v>
      </c>
      <c r="I26" s="382">
        <v>3</v>
      </c>
      <c r="J26" s="382">
        <v>1</v>
      </c>
      <c r="K26" s="382">
        <v>1</v>
      </c>
      <c r="L26" s="382">
        <v>3</v>
      </c>
      <c r="M26" s="382">
        <v>3</v>
      </c>
      <c r="N26" s="382">
        <v>2</v>
      </c>
      <c r="O26" s="382">
        <v>4</v>
      </c>
      <c r="P26" s="382">
        <v>1</v>
      </c>
      <c r="Q26" s="382" t="s">
        <v>38</v>
      </c>
      <c r="R26" s="382" t="s">
        <v>38</v>
      </c>
      <c r="S26" s="382">
        <v>3</v>
      </c>
      <c r="T26" s="382">
        <v>1</v>
      </c>
      <c r="U26" s="382">
        <v>3</v>
      </c>
      <c r="V26" s="382" t="s">
        <v>38</v>
      </c>
      <c r="W26" s="382" t="s">
        <v>38</v>
      </c>
      <c r="X26" s="382" t="s">
        <v>38</v>
      </c>
      <c r="Y26" s="382">
        <v>2</v>
      </c>
      <c r="Z26" s="382">
        <v>3</v>
      </c>
      <c r="AA26" s="382">
        <v>1</v>
      </c>
      <c r="AB26" s="382">
        <v>2</v>
      </c>
      <c r="AC26" s="382">
        <v>3</v>
      </c>
      <c r="AD26" s="382">
        <v>2</v>
      </c>
      <c r="AE26" s="382">
        <v>4</v>
      </c>
      <c r="AF26" s="382">
        <v>2</v>
      </c>
      <c r="AG26" s="382">
        <v>1</v>
      </c>
      <c r="AH26" s="382">
        <v>2</v>
      </c>
      <c r="AI26" s="382">
        <v>3</v>
      </c>
      <c r="AJ26" s="382">
        <v>1</v>
      </c>
      <c r="AK26" s="382" t="s">
        <v>38</v>
      </c>
      <c r="AL26" s="382">
        <v>2</v>
      </c>
      <c r="AM26" s="382">
        <v>4</v>
      </c>
      <c r="AN26" s="382">
        <v>2</v>
      </c>
      <c r="AO26" s="382">
        <v>1</v>
      </c>
      <c r="AP26" s="382">
        <v>4</v>
      </c>
      <c r="AQ26" s="382">
        <v>4</v>
      </c>
      <c r="AR26" s="382">
        <v>4</v>
      </c>
      <c r="AS26" s="382">
        <v>2</v>
      </c>
      <c r="AT26" s="382">
        <v>2</v>
      </c>
      <c r="AU26" s="382">
        <v>1</v>
      </c>
      <c r="AV26" s="382">
        <v>2</v>
      </c>
      <c r="AW26" s="382">
        <v>2</v>
      </c>
      <c r="AX26" s="382">
        <v>2</v>
      </c>
      <c r="AY26" s="382">
        <v>3</v>
      </c>
      <c r="AZ26" s="382">
        <v>3</v>
      </c>
      <c r="BA26" s="382" t="s">
        <v>38</v>
      </c>
      <c r="BB26" s="382">
        <v>1</v>
      </c>
      <c r="BC26" s="382">
        <v>2</v>
      </c>
      <c r="BD26" s="382">
        <v>1</v>
      </c>
      <c r="BE26" s="382" t="s">
        <v>38</v>
      </c>
      <c r="BF26" s="382">
        <v>3</v>
      </c>
      <c r="BG26" s="382">
        <v>2</v>
      </c>
      <c r="BH26" s="382">
        <v>1</v>
      </c>
      <c r="BI26" s="382">
        <v>1</v>
      </c>
      <c r="BJ26" s="382">
        <v>1</v>
      </c>
      <c r="BK26" s="382">
        <v>3</v>
      </c>
      <c r="BL26" s="382">
        <v>3</v>
      </c>
      <c r="BM26" s="382">
        <v>3</v>
      </c>
      <c r="BN26" s="382" t="s">
        <v>38</v>
      </c>
      <c r="BO26" s="382">
        <v>2</v>
      </c>
      <c r="BP26" s="382">
        <v>3</v>
      </c>
      <c r="BQ26" s="382">
        <v>4</v>
      </c>
      <c r="BR26" s="382">
        <v>3</v>
      </c>
      <c r="BS26" s="382">
        <v>1</v>
      </c>
      <c r="BT26" s="382">
        <v>1</v>
      </c>
      <c r="BU26" s="382">
        <v>3</v>
      </c>
      <c r="BV26" s="382">
        <v>2</v>
      </c>
      <c r="BW26" s="382">
        <v>3</v>
      </c>
      <c r="BX26" s="382">
        <v>3</v>
      </c>
      <c r="BY26" s="382">
        <v>1</v>
      </c>
      <c r="BZ26" s="382">
        <v>2</v>
      </c>
      <c r="CA26" s="382">
        <v>2</v>
      </c>
      <c r="CB26" s="382">
        <v>3</v>
      </c>
      <c r="CC26" s="382">
        <v>1</v>
      </c>
      <c r="CD26" s="381">
        <v>3</v>
      </c>
      <c r="CE26" s="185">
        <f t="shared" si="0"/>
        <v>9</v>
      </c>
      <c r="CF26" s="14">
        <f t="shared" si="1"/>
        <v>70</v>
      </c>
      <c r="CG26" s="15">
        <f t="shared" si="2"/>
        <v>0.88607594936708856</v>
      </c>
      <c r="CH26" s="16">
        <f t="shared" si="3"/>
        <v>1</v>
      </c>
      <c r="CI26" s="16" t="str">
        <f t="shared" si="4"/>
        <v/>
      </c>
      <c r="CJ26" s="16" t="str">
        <f t="shared" si="5"/>
        <v/>
      </c>
      <c r="CK26" s="16" t="str">
        <f t="shared" si="6"/>
        <v/>
      </c>
      <c r="CM26" s="230">
        <f t="shared" si="7"/>
        <v>19</v>
      </c>
      <c r="CN26" s="231">
        <f t="shared" si="8"/>
        <v>19</v>
      </c>
      <c r="CO26" s="171">
        <f t="shared" si="9"/>
        <v>24</v>
      </c>
      <c r="CP26" s="307">
        <f t="shared" si="10"/>
        <v>8</v>
      </c>
      <c r="CQ26" s="16"/>
      <c r="CS26">
        <v>3</v>
      </c>
      <c r="CT26">
        <v>4</v>
      </c>
    </row>
    <row r="27" spans="1:98" x14ac:dyDescent="0.25">
      <c r="A27" s="311" t="s">
        <v>59</v>
      </c>
      <c r="B27" s="321">
        <v>2014</v>
      </c>
      <c r="C27" s="334" t="s">
        <v>427</v>
      </c>
      <c r="D27" s="374">
        <v>4</v>
      </c>
      <c r="E27" s="382">
        <v>2</v>
      </c>
      <c r="F27" s="382">
        <v>3</v>
      </c>
      <c r="G27" s="382">
        <v>1</v>
      </c>
      <c r="H27" s="382">
        <v>1</v>
      </c>
      <c r="I27" s="382">
        <v>1</v>
      </c>
      <c r="J27" s="382">
        <v>1</v>
      </c>
      <c r="K27" s="382">
        <v>1</v>
      </c>
      <c r="L27" s="382">
        <v>2</v>
      </c>
      <c r="M27" s="382">
        <v>3</v>
      </c>
      <c r="N27" s="382">
        <v>2</v>
      </c>
      <c r="O27" s="382">
        <v>1</v>
      </c>
      <c r="P27" s="382">
        <v>2</v>
      </c>
      <c r="Q27" s="382">
        <v>1</v>
      </c>
      <c r="R27" s="382">
        <v>1</v>
      </c>
      <c r="S27" s="382">
        <v>4</v>
      </c>
      <c r="T27" s="382">
        <v>1</v>
      </c>
      <c r="U27" s="382">
        <v>4</v>
      </c>
      <c r="V27" s="382">
        <v>1</v>
      </c>
      <c r="W27" s="382" t="s">
        <v>38</v>
      </c>
      <c r="X27" s="382">
        <v>3</v>
      </c>
      <c r="Y27" s="382">
        <v>3</v>
      </c>
      <c r="Z27" s="382" t="s">
        <v>38</v>
      </c>
      <c r="AA27" s="382">
        <v>2</v>
      </c>
      <c r="AB27" s="382">
        <v>1</v>
      </c>
      <c r="AC27" s="382">
        <v>3</v>
      </c>
      <c r="AD27" s="382" t="s">
        <v>38</v>
      </c>
      <c r="AE27" s="382">
        <v>4</v>
      </c>
      <c r="AF27" s="382">
        <v>3</v>
      </c>
      <c r="AG27" s="382">
        <v>2</v>
      </c>
      <c r="AH27" s="382">
        <v>2</v>
      </c>
      <c r="AI27" s="382">
        <v>2</v>
      </c>
      <c r="AJ27" s="382">
        <v>2</v>
      </c>
      <c r="AK27" s="382" t="s">
        <v>38</v>
      </c>
      <c r="AL27" s="382">
        <v>2</v>
      </c>
      <c r="AM27" s="382">
        <v>1</v>
      </c>
      <c r="AN27" s="382" t="s">
        <v>38</v>
      </c>
      <c r="AO27" s="382">
        <v>1</v>
      </c>
      <c r="AP27" s="382">
        <v>2</v>
      </c>
      <c r="AQ27" s="382">
        <v>3</v>
      </c>
      <c r="AR27" s="382">
        <v>4</v>
      </c>
      <c r="AS27" s="382">
        <v>2</v>
      </c>
      <c r="AT27" s="382">
        <v>2</v>
      </c>
      <c r="AU27" s="382">
        <v>3</v>
      </c>
      <c r="AV27" s="382" t="s">
        <v>38</v>
      </c>
      <c r="AW27" s="382">
        <v>2</v>
      </c>
      <c r="AX27" s="382" t="s">
        <v>38</v>
      </c>
      <c r="AY27" s="382">
        <v>1</v>
      </c>
      <c r="AZ27" s="382">
        <v>2</v>
      </c>
      <c r="BA27" s="382" t="s">
        <v>38</v>
      </c>
      <c r="BB27" s="382">
        <v>3</v>
      </c>
      <c r="BC27" s="382" t="s">
        <v>38</v>
      </c>
      <c r="BD27" s="382">
        <v>2</v>
      </c>
      <c r="BE27" s="382" t="s">
        <v>38</v>
      </c>
      <c r="BF27" s="382">
        <v>1</v>
      </c>
      <c r="BG27" s="382">
        <v>4</v>
      </c>
      <c r="BH27" s="382">
        <v>2</v>
      </c>
      <c r="BI27" s="382">
        <v>1</v>
      </c>
      <c r="BJ27" s="382">
        <v>1</v>
      </c>
      <c r="BK27" s="382">
        <v>2</v>
      </c>
      <c r="BL27" s="382">
        <v>2</v>
      </c>
      <c r="BM27" s="382" t="s">
        <v>38</v>
      </c>
      <c r="BN27" s="382" t="s">
        <v>38</v>
      </c>
      <c r="BO27" s="382">
        <v>3</v>
      </c>
      <c r="BP27" s="382">
        <v>3</v>
      </c>
      <c r="BQ27" s="382">
        <v>4</v>
      </c>
      <c r="BR27" s="382">
        <v>3</v>
      </c>
      <c r="BS27" s="382">
        <v>1</v>
      </c>
      <c r="BT27" s="382">
        <v>1</v>
      </c>
      <c r="BU27" s="382">
        <v>3</v>
      </c>
      <c r="BV27" s="382">
        <v>2</v>
      </c>
      <c r="BW27" s="382">
        <v>3</v>
      </c>
      <c r="BX27" s="382">
        <v>3</v>
      </c>
      <c r="BY27" s="382">
        <v>1</v>
      </c>
      <c r="BZ27" s="382">
        <v>1</v>
      </c>
      <c r="CA27" s="382">
        <v>2</v>
      </c>
      <c r="CB27" s="382">
        <v>3</v>
      </c>
      <c r="CC27" s="382">
        <v>2</v>
      </c>
      <c r="CD27" s="381">
        <v>3</v>
      </c>
      <c r="CE27" s="185">
        <f t="shared" si="0"/>
        <v>12</v>
      </c>
      <c r="CF27" s="14">
        <f t="shared" si="1"/>
        <v>67</v>
      </c>
      <c r="CG27" s="15">
        <f t="shared" si="2"/>
        <v>0.84810126582278478</v>
      </c>
      <c r="CH27" s="16">
        <f t="shared" si="3"/>
        <v>1</v>
      </c>
      <c r="CI27" s="16" t="str">
        <f t="shared" si="4"/>
        <v/>
      </c>
      <c r="CJ27" s="16" t="str">
        <f t="shared" si="5"/>
        <v/>
      </c>
      <c r="CK27" s="16" t="str">
        <f t="shared" si="6"/>
        <v/>
      </c>
      <c r="CM27" s="230">
        <f t="shared" si="7"/>
        <v>21</v>
      </c>
      <c r="CN27" s="231">
        <f t="shared" si="8"/>
        <v>22</v>
      </c>
      <c r="CO27" s="171">
        <f t="shared" si="9"/>
        <v>17</v>
      </c>
      <c r="CP27" s="307">
        <f t="shared" si="10"/>
        <v>7</v>
      </c>
      <c r="CQ27" s="16"/>
      <c r="CS27">
        <v>3</v>
      </c>
      <c r="CT27">
        <v>3</v>
      </c>
    </row>
    <row r="28" spans="1:98" x14ac:dyDescent="0.25">
      <c r="A28" s="311" t="s">
        <v>60</v>
      </c>
      <c r="B28" s="321">
        <v>2012</v>
      </c>
      <c r="C28" s="334" t="s">
        <v>428</v>
      </c>
      <c r="D28" s="374">
        <v>4</v>
      </c>
      <c r="E28" s="382">
        <v>2</v>
      </c>
      <c r="F28" s="382">
        <v>3</v>
      </c>
      <c r="G28" s="382">
        <v>1</v>
      </c>
      <c r="H28" s="382">
        <v>1</v>
      </c>
      <c r="I28" s="382">
        <v>2</v>
      </c>
      <c r="J28" s="382">
        <v>1</v>
      </c>
      <c r="K28" s="382">
        <v>1</v>
      </c>
      <c r="L28" s="382">
        <v>2</v>
      </c>
      <c r="M28" s="382">
        <v>2</v>
      </c>
      <c r="N28" s="382">
        <v>2</v>
      </c>
      <c r="O28" s="382">
        <v>1</v>
      </c>
      <c r="P28" s="382" t="s">
        <v>38</v>
      </c>
      <c r="Q28" s="382" t="s">
        <v>38</v>
      </c>
      <c r="R28" s="382" t="s">
        <v>38</v>
      </c>
      <c r="S28" s="382">
        <v>4</v>
      </c>
      <c r="T28" s="382">
        <v>4</v>
      </c>
      <c r="U28" s="382">
        <v>2</v>
      </c>
      <c r="V28" s="382" t="s">
        <v>38</v>
      </c>
      <c r="W28" s="382">
        <v>2</v>
      </c>
      <c r="X28" s="382">
        <v>2</v>
      </c>
      <c r="Y28" s="382">
        <v>1</v>
      </c>
      <c r="Z28" s="382">
        <v>2</v>
      </c>
      <c r="AA28" s="382">
        <v>1</v>
      </c>
      <c r="AB28" s="382">
        <v>1</v>
      </c>
      <c r="AC28" s="382">
        <v>1</v>
      </c>
      <c r="AD28" s="382">
        <v>1</v>
      </c>
      <c r="AE28" s="382">
        <v>1</v>
      </c>
      <c r="AF28" s="382">
        <v>2</v>
      </c>
      <c r="AG28" s="382">
        <v>2</v>
      </c>
      <c r="AH28" s="382">
        <v>3</v>
      </c>
      <c r="AI28" s="382">
        <v>2</v>
      </c>
      <c r="AJ28" s="382">
        <v>1</v>
      </c>
      <c r="AK28" s="382" t="s">
        <v>38</v>
      </c>
      <c r="AL28" s="382">
        <v>1</v>
      </c>
      <c r="AM28" s="382">
        <v>3</v>
      </c>
      <c r="AN28" s="382">
        <v>4</v>
      </c>
      <c r="AO28" s="382">
        <v>1</v>
      </c>
      <c r="AP28" s="382">
        <v>4</v>
      </c>
      <c r="AQ28" s="382">
        <v>2</v>
      </c>
      <c r="AR28" s="382">
        <v>1</v>
      </c>
      <c r="AS28" s="382">
        <v>2</v>
      </c>
      <c r="AT28" s="382">
        <v>2</v>
      </c>
      <c r="AU28" s="382">
        <v>4</v>
      </c>
      <c r="AV28" s="382">
        <v>4</v>
      </c>
      <c r="AW28" s="382">
        <v>3</v>
      </c>
      <c r="AX28" s="382">
        <v>4</v>
      </c>
      <c r="AY28" s="382">
        <v>3</v>
      </c>
      <c r="AZ28" s="382">
        <v>1</v>
      </c>
      <c r="BA28" s="382" t="s">
        <v>38</v>
      </c>
      <c r="BB28" s="382">
        <v>4</v>
      </c>
      <c r="BC28" s="382" t="s">
        <v>38</v>
      </c>
      <c r="BD28" s="382">
        <v>1</v>
      </c>
      <c r="BE28" s="382" t="s">
        <v>38</v>
      </c>
      <c r="BF28" s="382">
        <v>1</v>
      </c>
      <c r="BG28" s="382">
        <v>3</v>
      </c>
      <c r="BH28" s="382">
        <v>2</v>
      </c>
      <c r="BI28" s="382">
        <v>2</v>
      </c>
      <c r="BJ28" s="382">
        <v>2</v>
      </c>
      <c r="BK28" s="382">
        <v>3</v>
      </c>
      <c r="BL28" s="382">
        <v>3</v>
      </c>
      <c r="BM28" s="382">
        <v>1</v>
      </c>
      <c r="BN28" s="382" t="s">
        <v>38</v>
      </c>
      <c r="BO28" s="382">
        <v>3</v>
      </c>
      <c r="BP28" s="382">
        <v>1</v>
      </c>
      <c r="BQ28" s="382">
        <v>4</v>
      </c>
      <c r="BR28" s="382">
        <v>3</v>
      </c>
      <c r="BS28" s="382">
        <v>1</v>
      </c>
      <c r="BT28" s="382">
        <v>1</v>
      </c>
      <c r="BU28" s="382">
        <v>4</v>
      </c>
      <c r="BV28" s="382">
        <v>1</v>
      </c>
      <c r="BW28" s="382">
        <v>1</v>
      </c>
      <c r="BX28" s="382">
        <v>2</v>
      </c>
      <c r="BY28" s="382">
        <v>3</v>
      </c>
      <c r="BZ28" s="382">
        <v>3</v>
      </c>
      <c r="CA28" s="382">
        <v>3</v>
      </c>
      <c r="CB28" s="382">
        <v>2</v>
      </c>
      <c r="CC28" s="382" t="s">
        <v>38</v>
      </c>
      <c r="CD28" s="381">
        <v>2</v>
      </c>
      <c r="CE28" s="185">
        <f t="shared" si="0"/>
        <v>10</v>
      </c>
      <c r="CF28" s="14">
        <f t="shared" si="1"/>
        <v>69</v>
      </c>
      <c r="CG28" s="15">
        <f t="shared" si="2"/>
        <v>0.87341772151898733</v>
      </c>
      <c r="CH28" s="16">
        <f t="shared" si="3"/>
        <v>1</v>
      </c>
      <c r="CI28" s="16" t="str">
        <f t="shared" si="4"/>
        <v/>
      </c>
      <c r="CJ28" s="16" t="str">
        <f t="shared" si="5"/>
        <v/>
      </c>
      <c r="CK28" s="16" t="str">
        <f t="shared" si="6"/>
        <v/>
      </c>
      <c r="CM28" s="230">
        <f t="shared" si="7"/>
        <v>24</v>
      </c>
      <c r="CN28" s="231">
        <f t="shared" si="8"/>
        <v>21</v>
      </c>
      <c r="CO28" s="171">
        <f t="shared" si="9"/>
        <v>13</v>
      </c>
      <c r="CP28" s="307">
        <f t="shared" si="10"/>
        <v>11</v>
      </c>
      <c r="CQ28" s="16"/>
      <c r="CS28">
        <v>1</v>
      </c>
      <c r="CT28">
        <v>3</v>
      </c>
    </row>
    <row r="29" spans="1:98" x14ac:dyDescent="0.25">
      <c r="A29" s="311" t="s">
        <v>61</v>
      </c>
      <c r="B29" s="321">
        <v>2011</v>
      </c>
      <c r="C29" s="334" t="s">
        <v>429</v>
      </c>
      <c r="D29" s="374">
        <v>4</v>
      </c>
      <c r="E29" s="382">
        <v>4</v>
      </c>
      <c r="F29" s="382">
        <v>3</v>
      </c>
      <c r="G29" s="382">
        <v>4</v>
      </c>
      <c r="H29" s="382">
        <v>2</v>
      </c>
      <c r="I29" s="382">
        <v>4</v>
      </c>
      <c r="J29" s="382">
        <v>2</v>
      </c>
      <c r="K29" s="382">
        <v>1</v>
      </c>
      <c r="L29" s="382">
        <v>3</v>
      </c>
      <c r="M29" s="382">
        <v>3</v>
      </c>
      <c r="N29" s="382">
        <v>1</v>
      </c>
      <c r="O29" s="382">
        <v>4</v>
      </c>
      <c r="P29" s="382">
        <v>4</v>
      </c>
      <c r="Q29" s="382">
        <v>4</v>
      </c>
      <c r="R29" s="382">
        <v>3</v>
      </c>
      <c r="S29" s="382">
        <v>2</v>
      </c>
      <c r="T29" s="382">
        <v>1</v>
      </c>
      <c r="U29" s="382">
        <v>1</v>
      </c>
      <c r="V29" s="382">
        <v>1</v>
      </c>
      <c r="W29" s="382" t="s">
        <v>38</v>
      </c>
      <c r="X29" s="382" t="s">
        <v>38</v>
      </c>
      <c r="Y29" s="382">
        <v>3</v>
      </c>
      <c r="Z29" s="382">
        <v>3</v>
      </c>
      <c r="AA29" s="382">
        <v>3</v>
      </c>
      <c r="AB29" s="382">
        <v>4</v>
      </c>
      <c r="AC29" s="382">
        <v>1</v>
      </c>
      <c r="AD29" s="382">
        <v>2</v>
      </c>
      <c r="AE29" s="382">
        <v>1</v>
      </c>
      <c r="AF29" s="382">
        <v>2</v>
      </c>
      <c r="AG29" s="382">
        <v>4</v>
      </c>
      <c r="AH29" s="382">
        <v>2</v>
      </c>
      <c r="AI29" s="382">
        <v>3</v>
      </c>
      <c r="AJ29" s="382">
        <v>2</v>
      </c>
      <c r="AK29" s="382">
        <v>4</v>
      </c>
      <c r="AL29" s="382">
        <v>3</v>
      </c>
      <c r="AM29" s="382">
        <v>3</v>
      </c>
      <c r="AN29" s="382">
        <v>3</v>
      </c>
      <c r="AO29" s="382">
        <v>1</v>
      </c>
      <c r="AP29" s="382">
        <v>3</v>
      </c>
      <c r="AQ29" s="382">
        <v>4</v>
      </c>
      <c r="AR29" s="382">
        <v>3</v>
      </c>
      <c r="AS29" s="382">
        <v>4</v>
      </c>
      <c r="AT29" s="382">
        <v>4</v>
      </c>
      <c r="AU29" s="382">
        <v>3</v>
      </c>
      <c r="AV29" s="382">
        <v>1</v>
      </c>
      <c r="AW29" s="382">
        <v>3</v>
      </c>
      <c r="AX29" s="382">
        <v>2</v>
      </c>
      <c r="AY29" s="382">
        <v>1</v>
      </c>
      <c r="AZ29" s="382">
        <v>4</v>
      </c>
      <c r="BA29" s="382" t="s">
        <v>38</v>
      </c>
      <c r="BB29" s="382">
        <v>4</v>
      </c>
      <c r="BC29" s="382">
        <v>4</v>
      </c>
      <c r="BD29" s="382" t="s">
        <v>38</v>
      </c>
      <c r="BE29" s="382">
        <v>2</v>
      </c>
      <c r="BF29" s="382">
        <v>4</v>
      </c>
      <c r="BG29" s="382">
        <v>3</v>
      </c>
      <c r="BH29" s="382">
        <v>2</v>
      </c>
      <c r="BI29" s="382">
        <v>3</v>
      </c>
      <c r="BJ29" s="382">
        <v>4</v>
      </c>
      <c r="BK29" s="382">
        <v>2</v>
      </c>
      <c r="BL29" s="382">
        <v>4</v>
      </c>
      <c r="BM29" s="382">
        <v>4</v>
      </c>
      <c r="BN29" s="382" t="s">
        <v>38</v>
      </c>
      <c r="BO29" s="382">
        <v>2</v>
      </c>
      <c r="BP29" s="382">
        <v>4</v>
      </c>
      <c r="BQ29" s="382">
        <v>1</v>
      </c>
      <c r="BR29" s="382">
        <v>2</v>
      </c>
      <c r="BS29" s="382">
        <v>1</v>
      </c>
      <c r="BT29" s="382">
        <v>3</v>
      </c>
      <c r="BU29" s="382">
        <v>2</v>
      </c>
      <c r="BV29" s="382">
        <v>3</v>
      </c>
      <c r="BW29" s="382">
        <v>3</v>
      </c>
      <c r="BX29" s="382">
        <v>2</v>
      </c>
      <c r="BY29" s="382">
        <v>3</v>
      </c>
      <c r="BZ29" s="382">
        <v>4</v>
      </c>
      <c r="CA29" s="382">
        <v>4</v>
      </c>
      <c r="CB29" s="382">
        <v>2</v>
      </c>
      <c r="CC29" s="382" t="s">
        <v>38</v>
      </c>
      <c r="CD29" s="381">
        <v>3</v>
      </c>
      <c r="CE29" s="185">
        <f t="shared" si="0"/>
        <v>6</v>
      </c>
      <c r="CF29" s="14">
        <f t="shared" si="1"/>
        <v>73</v>
      </c>
      <c r="CG29" s="15">
        <f t="shared" si="2"/>
        <v>0.92405063291139244</v>
      </c>
      <c r="CH29" s="16">
        <f t="shared" si="3"/>
        <v>1</v>
      </c>
      <c r="CI29" s="16" t="str">
        <f t="shared" si="4"/>
        <v/>
      </c>
      <c r="CJ29" s="16" t="str">
        <f t="shared" si="5"/>
        <v/>
      </c>
      <c r="CK29" s="16" t="str">
        <f t="shared" si="6"/>
        <v/>
      </c>
      <c r="CM29" s="230">
        <f t="shared" si="7"/>
        <v>12</v>
      </c>
      <c r="CN29" s="231">
        <f t="shared" si="8"/>
        <v>16</v>
      </c>
      <c r="CO29" s="171">
        <f t="shared" si="9"/>
        <v>22</v>
      </c>
      <c r="CP29" s="307">
        <f t="shared" si="10"/>
        <v>23</v>
      </c>
      <c r="CQ29" s="16"/>
      <c r="CS29">
        <v>3</v>
      </c>
      <c r="CT29">
        <v>4</v>
      </c>
    </row>
    <row r="30" spans="1:98" x14ac:dyDescent="0.25">
      <c r="A30" s="311" t="s">
        <v>62</v>
      </c>
      <c r="B30" s="321">
        <v>2012</v>
      </c>
      <c r="C30" s="334" t="s">
        <v>427</v>
      </c>
      <c r="D30" s="374">
        <v>3</v>
      </c>
      <c r="E30" s="382">
        <v>4</v>
      </c>
      <c r="F30" s="382">
        <v>4</v>
      </c>
      <c r="G30" s="382">
        <v>3</v>
      </c>
      <c r="H30" s="382">
        <v>3</v>
      </c>
      <c r="I30" s="382">
        <v>3</v>
      </c>
      <c r="J30" s="382">
        <v>4</v>
      </c>
      <c r="K30" s="382">
        <v>2</v>
      </c>
      <c r="L30" s="382">
        <v>4</v>
      </c>
      <c r="M30" s="382">
        <v>2</v>
      </c>
      <c r="N30" s="382">
        <v>2</v>
      </c>
      <c r="O30" s="382">
        <v>3</v>
      </c>
      <c r="P30" s="382">
        <v>3</v>
      </c>
      <c r="Q30" s="382">
        <v>2</v>
      </c>
      <c r="R30" s="382">
        <v>2</v>
      </c>
      <c r="S30" s="382">
        <v>2</v>
      </c>
      <c r="T30" s="382">
        <v>1</v>
      </c>
      <c r="U30" s="382">
        <v>2</v>
      </c>
      <c r="V30" s="382">
        <v>1</v>
      </c>
      <c r="W30" s="382" t="s">
        <v>38</v>
      </c>
      <c r="X30" s="382">
        <v>4</v>
      </c>
      <c r="Y30" s="382">
        <v>1</v>
      </c>
      <c r="Z30" s="382">
        <v>1</v>
      </c>
      <c r="AA30" s="382">
        <v>3</v>
      </c>
      <c r="AB30" s="382">
        <v>4</v>
      </c>
      <c r="AC30" s="382">
        <v>2</v>
      </c>
      <c r="AD30" s="382">
        <v>1</v>
      </c>
      <c r="AE30" s="382">
        <v>4</v>
      </c>
      <c r="AF30" s="382">
        <v>3</v>
      </c>
      <c r="AG30" s="382">
        <v>4</v>
      </c>
      <c r="AH30" s="382">
        <v>3</v>
      </c>
      <c r="AI30" s="382">
        <v>3</v>
      </c>
      <c r="AJ30" s="382">
        <v>3</v>
      </c>
      <c r="AK30" s="382" t="s">
        <v>38</v>
      </c>
      <c r="AL30" s="382">
        <v>4</v>
      </c>
      <c r="AM30" s="382">
        <v>3</v>
      </c>
      <c r="AN30" s="382" t="s">
        <v>38</v>
      </c>
      <c r="AO30" s="382">
        <v>1</v>
      </c>
      <c r="AP30" s="382">
        <v>4</v>
      </c>
      <c r="AQ30" s="382">
        <v>4</v>
      </c>
      <c r="AR30" s="382">
        <v>2</v>
      </c>
      <c r="AS30" s="382">
        <v>2</v>
      </c>
      <c r="AT30" s="382">
        <v>2</v>
      </c>
      <c r="AU30" s="382">
        <v>2</v>
      </c>
      <c r="AV30" s="382">
        <v>2</v>
      </c>
      <c r="AW30" s="382">
        <v>2</v>
      </c>
      <c r="AX30" s="382">
        <v>1</v>
      </c>
      <c r="AY30" s="382">
        <v>2</v>
      </c>
      <c r="AZ30" s="382">
        <v>2</v>
      </c>
      <c r="BA30" s="382" t="s">
        <v>38</v>
      </c>
      <c r="BB30" s="382">
        <v>3</v>
      </c>
      <c r="BC30" s="382">
        <v>4</v>
      </c>
      <c r="BD30" s="382" t="s">
        <v>38</v>
      </c>
      <c r="BE30" s="382" t="s">
        <v>38</v>
      </c>
      <c r="BF30" s="382">
        <v>2</v>
      </c>
      <c r="BG30" s="382">
        <v>4</v>
      </c>
      <c r="BH30" s="382">
        <v>3</v>
      </c>
      <c r="BI30" s="382">
        <v>3</v>
      </c>
      <c r="BJ30" s="382">
        <v>3</v>
      </c>
      <c r="BK30" s="382">
        <v>3</v>
      </c>
      <c r="BL30" s="382">
        <v>4</v>
      </c>
      <c r="BM30" s="382">
        <v>3</v>
      </c>
      <c r="BN30" s="382" t="s">
        <v>38</v>
      </c>
      <c r="BO30" s="382">
        <v>3</v>
      </c>
      <c r="BP30" s="382">
        <v>4</v>
      </c>
      <c r="BQ30" s="382">
        <v>3</v>
      </c>
      <c r="BR30" s="382">
        <v>4</v>
      </c>
      <c r="BS30" s="382">
        <v>2</v>
      </c>
      <c r="BT30" s="382">
        <v>3</v>
      </c>
      <c r="BU30" s="382">
        <v>3</v>
      </c>
      <c r="BV30" s="382">
        <v>2</v>
      </c>
      <c r="BW30" s="382">
        <v>2</v>
      </c>
      <c r="BX30" s="382">
        <v>3</v>
      </c>
      <c r="BY30" s="382">
        <v>2</v>
      </c>
      <c r="BZ30" s="382">
        <v>3</v>
      </c>
      <c r="CA30" s="382">
        <v>3</v>
      </c>
      <c r="CB30" s="382">
        <v>4</v>
      </c>
      <c r="CC30" s="382" t="s">
        <v>38</v>
      </c>
      <c r="CD30" s="381">
        <v>3</v>
      </c>
      <c r="CE30" s="185">
        <f t="shared" si="0"/>
        <v>8</v>
      </c>
      <c r="CF30" s="14">
        <f t="shared" si="1"/>
        <v>71</v>
      </c>
      <c r="CG30" s="15">
        <f t="shared" si="2"/>
        <v>0.89873417721518989</v>
      </c>
      <c r="CH30" s="16">
        <f t="shared" si="3"/>
        <v>1</v>
      </c>
      <c r="CI30" s="16" t="str">
        <f t="shared" si="4"/>
        <v/>
      </c>
      <c r="CJ30" s="16" t="str">
        <f t="shared" si="5"/>
        <v/>
      </c>
      <c r="CK30" s="16" t="str">
        <f t="shared" si="6"/>
        <v/>
      </c>
      <c r="CM30" s="230">
        <f t="shared" si="7"/>
        <v>7</v>
      </c>
      <c r="CN30" s="231">
        <f t="shared" si="8"/>
        <v>21</v>
      </c>
      <c r="CO30" s="171">
        <f t="shared" si="9"/>
        <v>26</v>
      </c>
      <c r="CP30" s="307">
        <f t="shared" si="10"/>
        <v>17</v>
      </c>
      <c r="CQ30" s="16"/>
      <c r="CS30">
        <v>2</v>
      </c>
      <c r="CT30">
        <v>2</v>
      </c>
    </row>
    <row r="31" spans="1:98" x14ac:dyDescent="0.25">
      <c r="A31" s="311" t="s">
        <v>63</v>
      </c>
      <c r="B31" s="321">
        <v>2011</v>
      </c>
      <c r="C31" s="334" t="s">
        <v>429</v>
      </c>
      <c r="D31" s="374">
        <v>4</v>
      </c>
      <c r="E31" s="382">
        <v>4</v>
      </c>
      <c r="F31" s="382">
        <v>4</v>
      </c>
      <c r="G31" s="382">
        <v>3</v>
      </c>
      <c r="H31" s="382">
        <v>3</v>
      </c>
      <c r="I31" s="382">
        <v>2</v>
      </c>
      <c r="J31" s="382" t="s">
        <v>38</v>
      </c>
      <c r="K31" s="382" t="s">
        <v>38</v>
      </c>
      <c r="L31" s="382">
        <v>3</v>
      </c>
      <c r="M31" s="382">
        <v>1</v>
      </c>
      <c r="N31" s="382">
        <v>2</v>
      </c>
      <c r="O31" s="382">
        <v>3</v>
      </c>
      <c r="P31" s="382">
        <v>3</v>
      </c>
      <c r="Q31" s="382">
        <v>1</v>
      </c>
      <c r="R31" s="382">
        <v>1</v>
      </c>
      <c r="S31" s="382">
        <v>4</v>
      </c>
      <c r="T31" s="382">
        <v>1</v>
      </c>
      <c r="U31" s="382">
        <v>4</v>
      </c>
      <c r="V31" s="382">
        <v>1</v>
      </c>
      <c r="W31" s="382">
        <v>2</v>
      </c>
      <c r="X31" s="382" t="s">
        <v>38</v>
      </c>
      <c r="Y31" s="382" t="s">
        <v>38</v>
      </c>
      <c r="Z31" s="382">
        <v>1</v>
      </c>
      <c r="AA31" s="382">
        <v>4</v>
      </c>
      <c r="AB31" s="382">
        <v>4</v>
      </c>
      <c r="AC31" s="382">
        <v>2</v>
      </c>
      <c r="AD31" s="382">
        <v>1</v>
      </c>
      <c r="AE31" s="382" t="s">
        <v>38</v>
      </c>
      <c r="AF31" s="382">
        <v>4</v>
      </c>
      <c r="AG31" s="382">
        <v>3</v>
      </c>
      <c r="AH31" s="382">
        <v>3</v>
      </c>
      <c r="AI31" s="382">
        <v>4</v>
      </c>
      <c r="AJ31" s="382">
        <v>2</v>
      </c>
      <c r="AK31" s="382">
        <v>2</v>
      </c>
      <c r="AL31" s="382">
        <v>3</v>
      </c>
      <c r="AM31" s="382">
        <v>4</v>
      </c>
      <c r="AN31" s="382">
        <v>2</v>
      </c>
      <c r="AO31" s="382">
        <v>1</v>
      </c>
      <c r="AP31" s="382">
        <v>3</v>
      </c>
      <c r="AQ31" s="382">
        <v>2</v>
      </c>
      <c r="AR31" s="382">
        <v>4</v>
      </c>
      <c r="AS31" s="382">
        <v>4</v>
      </c>
      <c r="AT31" s="382">
        <v>4</v>
      </c>
      <c r="AU31" s="382">
        <v>4</v>
      </c>
      <c r="AV31" s="382">
        <v>4</v>
      </c>
      <c r="AW31" s="382">
        <v>4</v>
      </c>
      <c r="AX31" s="382">
        <v>3</v>
      </c>
      <c r="AY31" s="382">
        <v>3</v>
      </c>
      <c r="AZ31" s="382">
        <v>4</v>
      </c>
      <c r="BA31" s="382" t="s">
        <v>38</v>
      </c>
      <c r="BB31" s="382">
        <v>4</v>
      </c>
      <c r="BC31" s="382">
        <v>4</v>
      </c>
      <c r="BD31" s="382">
        <v>4</v>
      </c>
      <c r="BE31" s="382">
        <v>4</v>
      </c>
      <c r="BF31" s="382" t="s">
        <v>38</v>
      </c>
      <c r="BG31" s="382">
        <v>3</v>
      </c>
      <c r="BH31" s="382">
        <v>4</v>
      </c>
      <c r="BI31" s="382">
        <v>3</v>
      </c>
      <c r="BJ31" s="382">
        <v>3</v>
      </c>
      <c r="BK31" s="382">
        <v>2</v>
      </c>
      <c r="BL31" s="382">
        <v>1</v>
      </c>
      <c r="BM31" s="382">
        <v>3</v>
      </c>
      <c r="BN31" s="382" t="s">
        <v>38</v>
      </c>
      <c r="BO31" s="382">
        <v>4</v>
      </c>
      <c r="BP31" s="382">
        <v>4</v>
      </c>
      <c r="BQ31" s="382">
        <v>2</v>
      </c>
      <c r="BR31" s="382">
        <v>4</v>
      </c>
      <c r="BS31" s="382">
        <v>2</v>
      </c>
      <c r="BT31" s="382">
        <v>2</v>
      </c>
      <c r="BU31" s="382">
        <v>4</v>
      </c>
      <c r="BV31" s="382">
        <v>1</v>
      </c>
      <c r="BW31" s="382">
        <v>2</v>
      </c>
      <c r="BX31" s="382">
        <v>1</v>
      </c>
      <c r="BY31" s="382">
        <v>2</v>
      </c>
      <c r="BZ31" s="382">
        <v>4</v>
      </c>
      <c r="CA31" s="382">
        <v>4</v>
      </c>
      <c r="CB31" s="382">
        <v>2</v>
      </c>
      <c r="CC31" s="382">
        <v>4</v>
      </c>
      <c r="CD31" s="381">
        <v>3</v>
      </c>
      <c r="CE31" s="185">
        <f t="shared" si="0"/>
        <v>8</v>
      </c>
      <c r="CF31" s="14">
        <f t="shared" si="1"/>
        <v>71</v>
      </c>
      <c r="CG31" s="15">
        <f t="shared" si="2"/>
        <v>0.89873417721518989</v>
      </c>
      <c r="CH31" s="16">
        <f t="shared" si="3"/>
        <v>1</v>
      </c>
      <c r="CI31" s="16" t="str">
        <f t="shared" si="4"/>
        <v/>
      </c>
      <c r="CJ31" s="16" t="str">
        <f t="shared" si="5"/>
        <v/>
      </c>
      <c r="CK31" s="16" t="str">
        <f t="shared" si="6"/>
        <v/>
      </c>
      <c r="CM31" s="230">
        <f t="shared" si="7"/>
        <v>11</v>
      </c>
      <c r="CN31" s="231">
        <f t="shared" si="8"/>
        <v>15</v>
      </c>
      <c r="CO31" s="171">
        <f t="shared" si="9"/>
        <v>16</v>
      </c>
      <c r="CP31" s="307">
        <f t="shared" si="10"/>
        <v>29</v>
      </c>
      <c r="CQ31" s="16"/>
      <c r="CS31">
        <v>2</v>
      </c>
      <c r="CT31">
        <v>3</v>
      </c>
    </row>
    <row r="32" spans="1:98" x14ac:dyDescent="0.25">
      <c r="A32" s="311" t="s">
        <v>64</v>
      </c>
      <c r="B32" s="321">
        <v>2011</v>
      </c>
      <c r="C32" s="334" t="s">
        <v>429</v>
      </c>
      <c r="D32" s="374">
        <v>4</v>
      </c>
      <c r="E32" s="382">
        <v>4</v>
      </c>
      <c r="F32" s="382">
        <v>3</v>
      </c>
      <c r="G32" s="382">
        <v>2</v>
      </c>
      <c r="H32" s="382">
        <v>3</v>
      </c>
      <c r="I32" s="382">
        <v>3</v>
      </c>
      <c r="J32" s="382">
        <v>4</v>
      </c>
      <c r="K32" s="382">
        <v>1</v>
      </c>
      <c r="L32" s="382">
        <v>3</v>
      </c>
      <c r="M32" s="382">
        <v>3</v>
      </c>
      <c r="N32" s="382">
        <v>1</v>
      </c>
      <c r="O32" s="382">
        <v>3</v>
      </c>
      <c r="P32" s="382">
        <v>4</v>
      </c>
      <c r="Q32" s="382">
        <v>2</v>
      </c>
      <c r="R32" s="382">
        <v>2</v>
      </c>
      <c r="S32" s="382">
        <v>4</v>
      </c>
      <c r="T32" s="382">
        <v>2</v>
      </c>
      <c r="U32" s="382">
        <v>4</v>
      </c>
      <c r="V32" s="382" t="s">
        <v>38</v>
      </c>
      <c r="W32" s="382">
        <v>2</v>
      </c>
      <c r="X32" s="382" t="s">
        <v>38</v>
      </c>
      <c r="Y32" s="382">
        <v>3</v>
      </c>
      <c r="Z32" s="382" t="s">
        <v>38</v>
      </c>
      <c r="AA32" s="382">
        <v>3</v>
      </c>
      <c r="AB32" s="382">
        <v>3</v>
      </c>
      <c r="AC32" s="382">
        <v>1</v>
      </c>
      <c r="AD32" s="382" t="s">
        <v>38</v>
      </c>
      <c r="AE32" s="382">
        <v>3</v>
      </c>
      <c r="AF32" s="382">
        <v>3</v>
      </c>
      <c r="AG32" s="382">
        <v>3</v>
      </c>
      <c r="AH32" s="382">
        <v>2</v>
      </c>
      <c r="AI32" s="382">
        <v>4</v>
      </c>
      <c r="AJ32" s="382">
        <v>2</v>
      </c>
      <c r="AK32" s="382" t="s">
        <v>38</v>
      </c>
      <c r="AL32" s="382">
        <v>2</v>
      </c>
      <c r="AM32" s="382">
        <v>3</v>
      </c>
      <c r="AN32" s="382" t="s">
        <v>38</v>
      </c>
      <c r="AO32" s="382">
        <v>1</v>
      </c>
      <c r="AP32" s="382">
        <v>2</v>
      </c>
      <c r="AQ32" s="382">
        <v>2</v>
      </c>
      <c r="AR32" s="382">
        <v>4</v>
      </c>
      <c r="AS32" s="382">
        <v>3</v>
      </c>
      <c r="AT32" s="382">
        <v>4</v>
      </c>
      <c r="AU32" s="382">
        <v>3</v>
      </c>
      <c r="AV32" s="382">
        <v>4</v>
      </c>
      <c r="AW32" s="382">
        <v>3</v>
      </c>
      <c r="AX32" s="382" t="s">
        <v>38</v>
      </c>
      <c r="AY32" s="382">
        <v>3</v>
      </c>
      <c r="AZ32" s="382">
        <v>3</v>
      </c>
      <c r="BA32" s="382" t="s">
        <v>38</v>
      </c>
      <c r="BB32" s="382">
        <v>2</v>
      </c>
      <c r="BC32" s="382">
        <v>3</v>
      </c>
      <c r="BD32" s="382">
        <v>3</v>
      </c>
      <c r="BE32" s="382">
        <v>1</v>
      </c>
      <c r="BF32" s="382">
        <v>4</v>
      </c>
      <c r="BG32" s="382">
        <v>3</v>
      </c>
      <c r="BH32" s="382">
        <v>2</v>
      </c>
      <c r="BI32" s="382" t="s">
        <v>38</v>
      </c>
      <c r="BJ32" s="382" t="s">
        <v>38</v>
      </c>
      <c r="BK32" s="382">
        <v>4</v>
      </c>
      <c r="BL32" s="382">
        <v>1</v>
      </c>
      <c r="BM32" s="382">
        <v>3</v>
      </c>
      <c r="BN32" s="382" t="s">
        <v>38</v>
      </c>
      <c r="BO32" s="382">
        <v>1</v>
      </c>
      <c r="BP32" s="382">
        <v>3</v>
      </c>
      <c r="BQ32" s="382">
        <v>4</v>
      </c>
      <c r="BR32" s="382">
        <v>3</v>
      </c>
      <c r="BS32" s="382">
        <v>1</v>
      </c>
      <c r="BT32" s="382">
        <v>2</v>
      </c>
      <c r="BU32" s="382">
        <v>2</v>
      </c>
      <c r="BV32" s="382">
        <v>4</v>
      </c>
      <c r="BW32" s="382">
        <v>3</v>
      </c>
      <c r="BX32" s="382">
        <v>2</v>
      </c>
      <c r="BY32" s="382">
        <v>3</v>
      </c>
      <c r="BZ32" s="382">
        <v>3</v>
      </c>
      <c r="CA32" s="382">
        <v>3</v>
      </c>
      <c r="CB32" s="382">
        <v>2</v>
      </c>
      <c r="CC32" s="382">
        <v>4</v>
      </c>
      <c r="CD32" s="381">
        <v>4</v>
      </c>
      <c r="CE32" s="185">
        <f t="shared" si="0"/>
        <v>11</v>
      </c>
      <c r="CF32" s="14">
        <f t="shared" si="1"/>
        <v>68</v>
      </c>
      <c r="CG32" s="15">
        <f t="shared" si="2"/>
        <v>0.86075949367088611</v>
      </c>
      <c r="CH32" s="16">
        <f t="shared" si="3"/>
        <v>1</v>
      </c>
      <c r="CI32" s="16" t="str">
        <f t="shared" si="4"/>
        <v/>
      </c>
      <c r="CJ32" s="16" t="str">
        <f t="shared" si="5"/>
        <v/>
      </c>
      <c r="CK32" s="16" t="str">
        <f t="shared" si="6"/>
        <v/>
      </c>
      <c r="CM32" s="230">
        <f t="shared" si="7"/>
        <v>8</v>
      </c>
      <c r="CN32" s="231">
        <f t="shared" si="8"/>
        <v>16</v>
      </c>
      <c r="CO32" s="171">
        <f t="shared" si="9"/>
        <v>28</v>
      </c>
      <c r="CP32" s="307">
        <f t="shared" si="10"/>
        <v>16</v>
      </c>
      <c r="CQ32" s="16"/>
      <c r="CS32">
        <v>3</v>
      </c>
      <c r="CT32">
        <v>4</v>
      </c>
    </row>
    <row r="33" spans="1:98" x14ac:dyDescent="0.25">
      <c r="A33" s="311" t="s">
        <v>65</v>
      </c>
      <c r="B33" s="321">
        <v>2014</v>
      </c>
      <c r="C33" s="334" t="s">
        <v>429</v>
      </c>
      <c r="D33" s="374">
        <v>4</v>
      </c>
      <c r="E33" s="382">
        <v>1</v>
      </c>
      <c r="F33" s="382">
        <v>3</v>
      </c>
      <c r="G33" s="382">
        <v>1</v>
      </c>
      <c r="H33" s="382">
        <v>1</v>
      </c>
      <c r="I33" s="382">
        <v>1</v>
      </c>
      <c r="J33" s="382" t="s">
        <v>38</v>
      </c>
      <c r="K33" s="382" t="s">
        <v>38</v>
      </c>
      <c r="L33" s="382">
        <v>2</v>
      </c>
      <c r="M33" s="382">
        <v>4</v>
      </c>
      <c r="N33" s="382">
        <v>3</v>
      </c>
      <c r="O33" s="382">
        <v>1</v>
      </c>
      <c r="P33" s="382">
        <v>4</v>
      </c>
      <c r="Q33" s="382">
        <v>2</v>
      </c>
      <c r="R33" s="382">
        <v>2</v>
      </c>
      <c r="S33" s="382">
        <v>1</v>
      </c>
      <c r="T33" s="382">
        <v>1</v>
      </c>
      <c r="U33" s="382">
        <v>3</v>
      </c>
      <c r="V33" s="382">
        <v>2</v>
      </c>
      <c r="W33" s="382">
        <v>2</v>
      </c>
      <c r="X33" s="382" t="s">
        <v>38</v>
      </c>
      <c r="Y33" s="382" t="s">
        <v>38</v>
      </c>
      <c r="Z33" s="382">
        <v>4</v>
      </c>
      <c r="AA33" s="382">
        <v>2</v>
      </c>
      <c r="AB33" s="382">
        <v>3</v>
      </c>
      <c r="AC33" s="382" t="s">
        <v>38</v>
      </c>
      <c r="AD33" s="382">
        <v>1</v>
      </c>
      <c r="AE33" s="382" t="s">
        <v>38</v>
      </c>
      <c r="AF33" s="382">
        <v>4</v>
      </c>
      <c r="AG33" s="382">
        <v>4</v>
      </c>
      <c r="AH33" s="382">
        <v>1</v>
      </c>
      <c r="AI33" s="382">
        <v>2</v>
      </c>
      <c r="AJ33" s="382">
        <v>2</v>
      </c>
      <c r="AK33" s="382">
        <v>4</v>
      </c>
      <c r="AL33" s="382">
        <v>1</v>
      </c>
      <c r="AM33" s="382">
        <v>3</v>
      </c>
      <c r="AN33" s="382">
        <v>1</v>
      </c>
      <c r="AO33" s="382">
        <v>1</v>
      </c>
      <c r="AP33" s="382">
        <v>2</v>
      </c>
      <c r="AQ33" s="382">
        <v>2</v>
      </c>
      <c r="AR33" s="382">
        <v>3</v>
      </c>
      <c r="AS33" s="382">
        <v>3</v>
      </c>
      <c r="AT33" s="382">
        <v>3</v>
      </c>
      <c r="AU33" s="382">
        <v>4</v>
      </c>
      <c r="AV33" s="382">
        <v>3</v>
      </c>
      <c r="AW33" s="382">
        <v>3</v>
      </c>
      <c r="AX33" s="382">
        <v>1</v>
      </c>
      <c r="AY33" s="382">
        <v>1</v>
      </c>
      <c r="AZ33" s="382">
        <v>3</v>
      </c>
      <c r="BA33" s="382" t="s">
        <v>38</v>
      </c>
      <c r="BB33" s="382">
        <v>4</v>
      </c>
      <c r="BC33" s="382">
        <v>3</v>
      </c>
      <c r="BD33" s="382" t="s">
        <v>38</v>
      </c>
      <c r="BE33" s="382" t="s">
        <v>38</v>
      </c>
      <c r="BF33" s="382">
        <v>3</v>
      </c>
      <c r="BG33" s="382">
        <v>4</v>
      </c>
      <c r="BH33" s="382">
        <v>4</v>
      </c>
      <c r="BI33" s="382">
        <v>2</v>
      </c>
      <c r="BJ33" s="382">
        <v>2</v>
      </c>
      <c r="BK33" s="382">
        <v>2</v>
      </c>
      <c r="BL33" s="382">
        <v>3</v>
      </c>
      <c r="BM33" s="382">
        <v>4</v>
      </c>
      <c r="BN33" s="382" t="s">
        <v>38</v>
      </c>
      <c r="BO33" s="382">
        <v>2</v>
      </c>
      <c r="BP33" s="382">
        <v>3</v>
      </c>
      <c r="BQ33" s="382">
        <v>2</v>
      </c>
      <c r="BR33" s="382">
        <v>4</v>
      </c>
      <c r="BS33" s="382">
        <v>2</v>
      </c>
      <c r="BT33" s="382">
        <v>3</v>
      </c>
      <c r="BU33" s="382">
        <v>4</v>
      </c>
      <c r="BV33" s="382">
        <v>1</v>
      </c>
      <c r="BW33" s="382">
        <v>1</v>
      </c>
      <c r="BX33" s="382">
        <v>1</v>
      </c>
      <c r="BY33" s="382">
        <v>1</v>
      </c>
      <c r="BZ33" s="382">
        <v>1</v>
      </c>
      <c r="CA33" s="382">
        <v>2</v>
      </c>
      <c r="CB33" s="382">
        <v>3</v>
      </c>
      <c r="CC33" s="382" t="s">
        <v>38</v>
      </c>
      <c r="CD33" s="381">
        <v>2</v>
      </c>
      <c r="CE33" s="185">
        <f t="shared" si="0"/>
        <v>11</v>
      </c>
      <c r="CF33" s="14">
        <f t="shared" si="1"/>
        <v>68</v>
      </c>
      <c r="CG33" s="15">
        <f t="shared" si="2"/>
        <v>0.86075949367088611</v>
      </c>
      <c r="CH33" s="16">
        <f t="shared" si="3"/>
        <v>1</v>
      </c>
      <c r="CI33" s="16" t="str">
        <f t="shared" si="4"/>
        <v/>
      </c>
      <c r="CJ33" s="16" t="str">
        <f t="shared" si="5"/>
        <v/>
      </c>
      <c r="CK33" s="16" t="str">
        <f t="shared" si="6"/>
        <v/>
      </c>
      <c r="CM33" s="230">
        <f t="shared" si="7"/>
        <v>19</v>
      </c>
      <c r="CN33" s="231">
        <f t="shared" si="8"/>
        <v>18</v>
      </c>
      <c r="CO33" s="171">
        <f t="shared" si="9"/>
        <v>17</v>
      </c>
      <c r="CP33" s="307">
        <f t="shared" si="10"/>
        <v>14</v>
      </c>
      <c r="CQ33" s="16"/>
      <c r="CS33">
        <v>1</v>
      </c>
      <c r="CT33">
        <v>2</v>
      </c>
    </row>
    <row r="34" spans="1:98" x14ac:dyDescent="0.25">
      <c r="A34" s="311" t="s">
        <v>66</v>
      </c>
      <c r="B34" s="321">
        <v>2014</v>
      </c>
      <c r="C34" s="334" t="s">
        <v>427</v>
      </c>
      <c r="D34" s="374">
        <v>4</v>
      </c>
      <c r="E34" s="382">
        <v>3</v>
      </c>
      <c r="F34" s="382">
        <v>2</v>
      </c>
      <c r="G34" s="382">
        <v>1</v>
      </c>
      <c r="H34" s="382">
        <v>3</v>
      </c>
      <c r="I34" s="382" t="s">
        <v>38</v>
      </c>
      <c r="J34" s="382">
        <v>1</v>
      </c>
      <c r="K34" s="382">
        <v>1</v>
      </c>
      <c r="L34" s="382">
        <v>2</v>
      </c>
      <c r="M34" s="382">
        <v>2</v>
      </c>
      <c r="N34" s="382">
        <v>1</v>
      </c>
      <c r="O34" s="382">
        <v>1</v>
      </c>
      <c r="P34" s="382">
        <v>1</v>
      </c>
      <c r="Q34" s="382" t="s">
        <v>38</v>
      </c>
      <c r="R34" s="382" t="s">
        <v>38</v>
      </c>
      <c r="S34" s="382">
        <v>4</v>
      </c>
      <c r="T34" s="382">
        <v>1</v>
      </c>
      <c r="U34" s="382">
        <v>4</v>
      </c>
      <c r="V34" s="382">
        <v>1</v>
      </c>
      <c r="W34" s="382" t="s">
        <v>38</v>
      </c>
      <c r="X34" s="382">
        <v>3</v>
      </c>
      <c r="Y34" s="382">
        <v>2</v>
      </c>
      <c r="Z34" s="382">
        <v>2</v>
      </c>
      <c r="AA34" s="382">
        <v>1</v>
      </c>
      <c r="AB34" s="382">
        <v>4</v>
      </c>
      <c r="AC34" s="382">
        <v>1</v>
      </c>
      <c r="AD34" s="382">
        <v>3</v>
      </c>
      <c r="AE34" s="382">
        <v>3</v>
      </c>
      <c r="AF34" s="382">
        <v>2</v>
      </c>
      <c r="AG34" s="382">
        <v>2</v>
      </c>
      <c r="AH34" s="382">
        <v>2</v>
      </c>
      <c r="AI34" s="382">
        <v>2</v>
      </c>
      <c r="AJ34" s="382">
        <v>1</v>
      </c>
      <c r="AK34" s="382">
        <v>4</v>
      </c>
      <c r="AL34" s="382">
        <v>1</v>
      </c>
      <c r="AM34" s="382" t="s">
        <v>38</v>
      </c>
      <c r="AN34" s="382">
        <v>3</v>
      </c>
      <c r="AO34" s="382">
        <v>1</v>
      </c>
      <c r="AP34" s="382">
        <v>3</v>
      </c>
      <c r="AQ34" s="382">
        <v>3</v>
      </c>
      <c r="AR34" s="382">
        <v>1</v>
      </c>
      <c r="AS34" s="382">
        <v>3</v>
      </c>
      <c r="AT34" s="382">
        <v>1</v>
      </c>
      <c r="AU34" s="382">
        <v>2</v>
      </c>
      <c r="AV34" s="382">
        <v>2</v>
      </c>
      <c r="AW34" s="382">
        <v>2</v>
      </c>
      <c r="AX34" s="382">
        <v>2</v>
      </c>
      <c r="AY34" s="382">
        <v>2</v>
      </c>
      <c r="AZ34" s="382">
        <v>1</v>
      </c>
      <c r="BA34" s="382" t="s">
        <v>38</v>
      </c>
      <c r="BB34" s="382">
        <v>2</v>
      </c>
      <c r="BC34" s="382">
        <v>2</v>
      </c>
      <c r="BD34" s="382">
        <v>1</v>
      </c>
      <c r="BE34" s="382" t="s">
        <v>38</v>
      </c>
      <c r="BF34" s="382">
        <v>2</v>
      </c>
      <c r="BG34" s="382">
        <v>4</v>
      </c>
      <c r="BH34" s="382">
        <v>3</v>
      </c>
      <c r="BI34" s="382">
        <v>1</v>
      </c>
      <c r="BJ34" s="382">
        <v>1</v>
      </c>
      <c r="BK34" s="382">
        <v>2</v>
      </c>
      <c r="BL34" s="382">
        <v>3</v>
      </c>
      <c r="BM34" s="382">
        <v>4</v>
      </c>
      <c r="BN34" s="382" t="s">
        <v>38</v>
      </c>
      <c r="BO34" s="382">
        <v>2</v>
      </c>
      <c r="BP34" s="382">
        <v>3</v>
      </c>
      <c r="BQ34" s="382">
        <v>4</v>
      </c>
      <c r="BR34" s="382">
        <v>3</v>
      </c>
      <c r="BS34" s="382">
        <v>2</v>
      </c>
      <c r="BT34" s="382">
        <v>2</v>
      </c>
      <c r="BU34" s="382">
        <v>3</v>
      </c>
      <c r="BV34" s="382">
        <v>2</v>
      </c>
      <c r="BW34" s="382">
        <v>3</v>
      </c>
      <c r="BX34" s="382">
        <v>2</v>
      </c>
      <c r="BY34" s="382">
        <v>2</v>
      </c>
      <c r="BZ34" s="382">
        <v>2</v>
      </c>
      <c r="CA34" s="382">
        <v>3</v>
      </c>
      <c r="CB34" s="382">
        <v>3</v>
      </c>
      <c r="CC34" s="382" t="s">
        <v>38</v>
      </c>
      <c r="CD34" s="381">
        <v>1</v>
      </c>
      <c r="CE34" s="185">
        <f t="shared" si="0"/>
        <v>9</v>
      </c>
      <c r="CF34" s="14">
        <f t="shared" si="1"/>
        <v>70</v>
      </c>
      <c r="CG34" s="15">
        <f t="shared" si="2"/>
        <v>0.88607594936708856</v>
      </c>
      <c r="CH34" s="16">
        <f t="shared" si="3"/>
        <v>1</v>
      </c>
      <c r="CI34" s="16" t="str">
        <f t="shared" si="4"/>
        <v/>
      </c>
      <c r="CJ34" s="16" t="str">
        <f t="shared" si="5"/>
        <v/>
      </c>
      <c r="CK34" s="16" t="str">
        <f t="shared" si="6"/>
        <v/>
      </c>
      <c r="CM34" s="230">
        <f t="shared" si="7"/>
        <v>20</v>
      </c>
      <c r="CN34" s="231">
        <f t="shared" si="8"/>
        <v>25</v>
      </c>
      <c r="CO34" s="171">
        <f t="shared" si="9"/>
        <v>17</v>
      </c>
      <c r="CP34" s="307">
        <f t="shared" si="10"/>
        <v>8</v>
      </c>
      <c r="CQ34" s="16"/>
      <c r="CS34">
        <v>3</v>
      </c>
      <c r="CT34">
        <v>4</v>
      </c>
    </row>
    <row r="35" spans="1:98" x14ac:dyDescent="0.25">
      <c r="A35" s="311" t="s">
        <v>67</v>
      </c>
      <c r="B35" s="321">
        <v>2012</v>
      </c>
      <c r="C35" s="334" t="s">
        <v>427</v>
      </c>
      <c r="D35" s="374">
        <v>4</v>
      </c>
      <c r="E35" s="382">
        <v>4</v>
      </c>
      <c r="F35" s="382">
        <v>3</v>
      </c>
      <c r="G35" s="382">
        <v>2</v>
      </c>
      <c r="H35" s="382">
        <v>3</v>
      </c>
      <c r="I35" s="382">
        <v>4</v>
      </c>
      <c r="J35" s="382">
        <v>3</v>
      </c>
      <c r="K35" s="382">
        <v>1</v>
      </c>
      <c r="L35" s="382">
        <v>3</v>
      </c>
      <c r="M35" s="382">
        <v>4</v>
      </c>
      <c r="N35" s="382">
        <v>1</v>
      </c>
      <c r="O35" s="382">
        <v>4</v>
      </c>
      <c r="P35" s="382">
        <v>3</v>
      </c>
      <c r="Q35" s="382">
        <v>1</v>
      </c>
      <c r="R35" s="382">
        <v>2</v>
      </c>
      <c r="S35" s="382">
        <v>4</v>
      </c>
      <c r="T35" s="382">
        <v>3</v>
      </c>
      <c r="U35" s="382">
        <v>2</v>
      </c>
      <c r="V35" s="382">
        <v>2</v>
      </c>
      <c r="W35" s="382">
        <v>2</v>
      </c>
      <c r="X35" s="382">
        <v>2</v>
      </c>
      <c r="Y35" s="382">
        <v>4</v>
      </c>
      <c r="Z35" s="382">
        <v>1</v>
      </c>
      <c r="AA35" s="382">
        <v>1</v>
      </c>
      <c r="AB35" s="382">
        <v>2</v>
      </c>
      <c r="AC35" s="382">
        <v>1</v>
      </c>
      <c r="AD35" s="382">
        <v>4</v>
      </c>
      <c r="AE35" s="382">
        <v>4</v>
      </c>
      <c r="AF35" s="382">
        <v>2</v>
      </c>
      <c r="AG35" s="382">
        <v>2</v>
      </c>
      <c r="AH35" s="382">
        <v>1</v>
      </c>
      <c r="AI35" s="382">
        <v>2</v>
      </c>
      <c r="AJ35" s="382">
        <v>2</v>
      </c>
      <c r="AK35" s="382">
        <v>2</v>
      </c>
      <c r="AL35" s="382">
        <v>4</v>
      </c>
      <c r="AM35" s="382">
        <v>4</v>
      </c>
      <c r="AN35" s="382">
        <v>2</v>
      </c>
      <c r="AO35" s="382" t="s">
        <v>38</v>
      </c>
      <c r="AP35" s="382">
        <v>2</v>
      </c>
      <c r="AQ35" s="382">
        <v>2</v>
      </c>
      <c r="AR35" s="382">
        <v>4</v>
      </c>
      <c r="AS35" s="382">
        <v>1</v>
      </c>
      <c r="AT35" s="382">
        <v>1</v>
      </c>
      <c r="AU35" s="382">
        <v>2</v>
      </c>
      <c r="AV35" s="382">
        <v>3</v>
      </c>
      <c r="AW35" s="382">
        <v>2</v>
      </c>
      <c r="AX35" s="382">
        <v>2</v>
      </c>
      <c r="AY35" s="382">
        <v>2</v>
      </c>
      <c r="AZ35" s="382">
        <v>1</v>
      </c>
      <c r="BA35" s="382" t="s">
        <v>38</v>
      </c>
      <c r="BB35" s="382">
        <v>1</v>
      </c>
      <c r="BC35" s="382">
        <v>2</v>
      </c>
      <c r="BD35" s="382" t="s">
        <v>38</v>
      </c>
      <c r="BE35" s="382" t="s">
        <v>38</v>
      </c>
      <c r="BF35" s="382">
        <v>1</v>
      </c>
      <c r="BG35" s="382">
        <v>3</v>
      </c>
      <c r="BH35" s="382">
        <v>4</v>
      </c>
      <c r="BI35" s="382" t="s">
        <v>38</v>
      </c>
      <c r="BJ35" s="382">
        <v>2</v>
      </c>
      <c r="BK35" s="382">
        <v>3</v>
      </c>
      <c r="BL35" s="382">
        <v>3</v>
      </c>
      <c r="BM35" s="382">
        <v>1</v>
      </c>
      <c r="BN35" s="382" t="s">
        <v>38</v>
      </c>
      <c r="BO35" s="382">
        <v>1</v>
      </c>
      <c r="BP35" s="382">
        <v>2</v>
      </c>
      <c r="BQ35" s="382">
        <v>3</v>
      </c>
      <c r="BR35" s="382">
        <v>1</v>
      </c>
      <c r="BS35" s="382">
        <v>2</v>
      </c>
      <c r="BT35" s="382">
        <v>2</v>
      </c>
      <c r="BU35" s="382">
        <v>2</v>
      </c>
      <c r="BV35" s="382">
        <v>3</v>
      </c>
      <c r="BW35" s="382">
        <v>3</v>
      </c>
      <c r="BX35" s="382">
        <v>4</v>
      </c>
      <c r="BY35" s="382">
        <v>2</v>
      </c>
      <c r="BZ35" s="382">
        <v>1</v>
      </c>
      <c r="CA35" s="382">
        <v>3</v>
      </c>
      <c r="CB35" s="382">
        <v>3</v>
      </c>
      <c r="CC35" s="382" t="s">
        <v>38</v>
      </c>
      <c r="CD35" s="381">
        <v>3</v>
      </c>
      <c r="CE35" s="185">
        <f t="shared" si="0"/>
        <v>7</v>
      </c>
      <c r="CF35" s="14">
        <f t="shared" si="1"/>
        <v>72</v>
      </c>
      <c r="CG35" s="15">
        <f t="shared" si="2"/>
        <v>0.91139240506329111</v>
      </c>
      <c r="CH35" s="16">
        <f t="shared" si="3"/>
        <v>1</v>
      </c>
      <c r="CI35" s="16" t="str">
        <f t="shared" si="4"/>
        <v/>
      </c>
      <c r="CJ35" s="16" t="str">
        <f t="shared" si="5"/>
        <v/>
      </c>
      <c r="CK35" s="16" t="str">
        <f t="shared" si="6"/>
        <v/>
      </c>
      <c r="CM35" s="230">
        <f t="shared" si="7"/>
        <v>16</v>
      </c>
      <c r="CN35" s="231">
        <f t="shared" si="8"/>
        <v>26</v>
      </c>
      <c r="CO35" s="171">
        <f t="shared" si="9"/>
        <v>16</v>
      </c>
      <c r="CP35" s="307">
        <f t="shared" si="10"/>
        <v>14</v>
      </c>
      <c r="CQ35" s="16"/>
      <c r="CS35">
        <v>3</v>
      </c>
      <c r="CT35">
        <v>3</v>
      </c>
    </row>
    <row r="36" spans="1:98" x14ac:dyDescent="0.25">
      <c r="A36" s="311" t="s">
        <v>68</v>
      </c>
      <c r="B36" s="321">
        <v>2011</v>
      </c>
      <c r="C36" s="334" t="s">
        <v>429</v>
      </c>
      <c r="D36" s="374">
        <v>4</v>
      </c>
      <c r="E36" s="382">
        <v>4</v>
      </c>
      <c r="F36" s="382">
        <v>4</v>
      </c>
      <c r="G36" s="382">
        <v>2</v>
      </c>
      <c r="H36" s="382">
        <v>3</v>
      </c>
      <c r="I36" s="382">
        <v>4</v>
      </c>
      <c r="J36" s="382">
        <v>4</v>
      </c>
      <c r="K36" s="382">
        <v>2</v>
      </c>
      <c r="L36" s="382">
        <v>4</v>
      </c>
      <c r="M36" s="382">
        <v>4</v>
      </c>
      <c r="N36" s="382">
        <v>1</v>
      </c>
      <c r="O36" s="382">
        <v>2</v>
      </c>
      <c r="P36" s="382" t="s">
        <v>38</v>
      </c>
      <c r="Q36" s="382" t="s">
        <v>38</v>
      </c>
      <c r="R36" s="382" t="s">
        <v>38</v>
      </c>
      <c r="S36" s="382">
        <v>4</v>
      </c>
      <c r="T36" s="382">
        <v>4</v>
      </c>
      <c r="U36" s="382">
        <v>3</v>
      </c>
      <c r="V36" s="382">
        <v>3</v>
      </c>
      <c r="W36" s="382">
        <v>2</v>
      </c>
      <c r="X36" s="382">
        <v>4</v>
      </c>
      <c r="Y36" s="382">
        <v>1</v>
      </c>
      <c r="Z36" s="382">
        <v>3</v>
      </c>
      <c r="AA36" s="382">
        <v>1</v>
      </c>
      <c r="AB36" s="382">
        <v>3</v>
      </c>
      <c r="AC36" s="382">
        <v>4</v>
      </c>
      <c r="AD36" s="382">
        <v>3</v>
      </c>
      <c r="AE36" s="382">
        <v>3</v>
      </c>
      <c r="AF36" s="382">
        <v>3</v>
      </c>
      <c r="AG36" s="382">
        <v>4</v>
      </c>
      <c r="AH36" s="382">
        <v>1</v>
      </c>
      <c r="AI36" s="382">
        <v>2</v>
      </c>
      <c r="AJ36" s="382">
        <v>3</v>
      </c>
      <c r="AK36" s="382">
        <v>3</v>
      </c>
      <c r="AL36" s="382">
        <v>3</v>
      </c>
      <c r="AM36" s="382">
        <v>1</v>
      </c>
      <c r="AN36" s="382">
        <v>4</v>
      </c>
      <c r="AO36" s="382">
        <v>1</v>
      </c>
      <c r="AP36" s="382">
        <v>4</v>
      </c>
      <c r="AQ36" s="382">
        <v>4</v>
      </c>
      <c r="AR36" s="382">
        <v>1</v>
      </c>
      <c r="AS36" s="382">
        <v>2</v>
      </c>
      <c r="AT36" s="382">
        <v>3</v>
      </c>
      <c r="AU36" s="382">
        <v>2</v>
      </c>
      <c r="AV36" s="382">
        <v>4</v>
      </c>
      <c r="AW36" s="382">
        <v>2</v>
      </c>
      <c r="AX36" s="382">
        <v>1</v>
      </c>
      <c r="AY36" s="382">
        <v>3</v>
      </c>
      <c r="AZ36" s="382">
        <v>2</v>
      </c>
      <c r="BA36" s="382" t="s">
        <v>38</v>
      </c>
      <c r="BB36" s="382">
        <v>1</v>
      </c>
      <c r="BC36" s="382">
        <v>2</v>
      </c>
      <c r="BD36" s="382">
        <v>4</v>
      </c>
      <c r="BE36" s="382" t="s">
        <v>38</v>
      </c>
      <c r="BF36" s="382">
        <v>2</v>
      </c>
      <c r="BG36" s="382">
        <v>4</v>
      </c>
      <c r="BH36" s="382">
        <v>4</v>
      </c>
      <c r="BI36" s="382">
        <v>1</v>
      </c>
      <c r="BJ36" s="382">
        <v>2</v>
      </c>
      <c r="BK36" s="382">
        <v>3</v>
      </c>
      <c r="BL36" s="382">
        <v>4</v>
      </c>
      <c r="BM36" s="382">
        <v>3</v>
      </c>
      <c r="BN36" s="382" t="s">
        <v>38</v>
      </c>
      <c r="BO36" s="382">
        <v>2</v>
      </c>
      <c r="BP36" s="382">
        <v>3</v>
      </c>
      <c r="BQ36" s="382">
        <v>3</v>
      </c>
      <c r="BR36" s="382">
        <v>4</v>
      </c>
      <c r="BS36" s="382">
        <v>1</v>
      </c>
      <c r="BT36" s="382">
        <v>2</v>
      </c>
      <c r="BU36" s="382">
        <v>3</v>
      </c>
      <c r="BV36" s="382">
        <v>3</v>
      </c>
      <c r="BW36" s="382">
        <v>3</v>
      </c>
      <c r="BX36" s="382">
        <v>3</v>
      </c>
      <c r="BY36" s="382">
        <v>2</v>
      </c>
      <c r="BZ36" s="382">
        <v>1</v>
      </c>
      <c r="CA36" s="382">
        <v>3</v>
      </c>
      <c r="CB36" s="382">
        <v>3</v>
      </c>
      <c r="CC36" s="382">
        <v>1</v>
      </c>
      <c r="CD36" s="381">
        <v>2</v>
      </c>
      <c r="CE36" s="185">
        <f t="shared" si="0"/>
        <v>6</v>
      </c>
      <c r="CF36" s="14">
        <f t="shared" si="1"/>
        <v>73</v>
      </c>
      <c r="CG36" s="15">
        <f t="shared" si="2"/>
        <v>0.92405063291139244</v>
      </c>
      <c r="CH36" s="16">
        <f t="shared" si="3"/>
        <v>1</v>
      </c>
      <c r="CI36" s="16" t="str">
        <f t="shared" si="4"/>
        <v/>
      </c>
      <c r="CJ36" s="16" t="str">
        <f t="shared" si="5"/>
        <v/>
      </c>
      <c r="CK36" s="16" t="str">
        <f t="shared" si="6"/>
        <v/>
      </c>
      <c r="CM36" s="230">
        <f t="shared" si="7"/>
        <v>13</v>
      </c>
      <c r="CN36" s="231">
        <f t="shared" si="8"/>
        <v>16</v>
      </c>
      <c r="CO36" s="171">
        <f t="shared" si="9"/>
        <v>23</v>
      </c>
      <c r="CP36" s="307">
        <f t="shared" si="10"/>
        <v>21</v>
      </c>
      <c r="CQ36" s="16"/>
      <c r="CS36">
        <v>3</v>
      </c>
      <c r="CT36">
        <v>2</v>
      </c>
    </row>
    <row r="37" spans="1:98" x14ac:dyDescent="0.25">
      <c r="A37" s="311" t="s">
        <v>69</v>
      </c>
      <c r="B37" s="321">
        <v>2011</v>
      </c>
      <c r="C37" s="334" t="s">
        <v>427</v>
      </c>
      <c r="D37" s="374">
        <v>4</v>
      </c>
      <c r="E37" s="382">
        <v>3</v>
      </c>
      <c r="F37" s="382">
        <v>4</v>
      </c>
      <c r="G37" s="382">
        <v>1</v>
      </c>
      <c r="H37" s="382">
        <v>3</v>
      </c>
      <c r="I37" s="382">
        <v>2</v>
      </c>
      <c r="J37" s="382">
        <v>3</v>
      </c>
      <c r="K37" s="382">
        <v>1</v>
      </c>
      <c r="L37" s="382">
        <v>4</v>
      </c>
      <c r="M37" s="382">
        <v>4</v>
      </c>
      <c r="N37" s="382">
        <v>1</v>
      </c>
      <c r="O37" s="382">
        <v>2</v>
      </c>
      <c r="P37" s="382" t="s">
        <v>38</v>
      </c>
      <c r="Q37" s="382" t="s">
        <v>38</v>
      </c>
      <c r="R37" s="382" t="s">
        <v>38</v>
      </c>
      <c r="S37" s="382">
        <v>4</v>
      </c>
      <c r="T37" s="382">
        <v>3</v>
      </c>
      <c r="U37" s="382">
        <v>3</v>
      </c>
      <c r="V37" s="382">
        <v>2</v>
      </c>
      <c r="W37" s="382">
        <v>2</v>
      </c>
      <c r="X37" s="382">
        <v>1</v>
      </c>
      <c r="Y37" s="382">
        <v>3</v>
      </c>
      <c r="Z37" s="382">
        <v>2</v>
      </c>
      <c r="AA37" s="382">
        <v>2</v>
      </c>
      <c r="AB37" s="382">
        <v>4</v>
      </c>
      <c r="AC37" s="382">
        <v>1</v>
      </c>
      <c r="AD37" s="382">
        <v>2</v>
      </c>
      <c r="AE37" s="382">
        <v>4</v>
      </c>
      <c r="AF37" s="382">
        <v>2</v>
      </c>
      <c r="AG37" s="382">
        <v>2</v>
      </c>
      <c r="AH37" s="382">
        <v>2</v>
      </c>
      <c r="AI37" s="382">
        <v>2</v>
      </c>
      <c r="AJ37" s="382">
        <v>3</v>
      </c>
      <c r="AK37" s="382" t="s">
        <v>38</v>
      </c>
      <c r="AL37" s="382">
        <v>3</v>
      </c>
      <c r="AM37" s="382">
        <v>4</v>
      </c>
      <c r="AN37" s="382">
        <v>2</v>
      </c>
      <c r="AO37" s="382">
        <v>4</v>
      </c>
      <c r="AP37" s="382">
        <v>3</v>
      </c>
      <c r="AQ37" s="382">
        <v>4</v>
      </c>
      <c r="AR37" s="382">
        <v>3</v>
      </c>
      <c r="AS37" s="382">
        <v>3</v>
      </c>
      <c r="AT37" s="382">
        <v>2</v>
      </c>
      <c r="AU37" s="382">
        <v>1</v>
      </c>
      <c r="AV37" s="382">
        <v>2</v>
      </c>
      <c r="AW37" s="382">
        <v>1</v>
      </c>
      <c r="AX37" s="382">
        <v>2</v>
      </c>
      <c r="AY37" s="382">
        <v>4</v>
      </c>
      <c r="AZ37" s="382">
        <v>4</v>
      </c>
      <c r="BA37" s="382" t="s">
        <v>38</v>
      </c>
      <c r="BB37" s="382">
        <v>1</v>
      </c>
      <c r="BC37" s="382">
        <v>2</v>
      </c>
      <c r="BD37" s="382">
        <v>4</v>
      </c>
      <c r="BE37" s="382" t="s">
        <v>38</v>
      </c>
      <c r="BF37" s="382">
        <v>2</v>
      </c>
      <c r="BG37" s="382">
        <v>2</v>
      </c>
      <c r="BH37" s="382">
        <v>3</v>
      </c>
      <c r="BI37" s="382">
        <v>1</v>
      </c>
      <c r="BJ37" s="382">
        <v>1</v>
      </c>
      <c r="BK37" s="382">
        <v>3</v>
      </c>
      <c r="BL37" s="382">
        <v>2</v>
      </c>
      <c r="BM37" s="382">
        <v>1</v>
      </c>
      <c r="BN37" s="382" t="s">
        <v>38</v>
      </c>
      <c r="BO37" s="382">
        <v>2</v>
      </c>
      <c r="BP37" s="382">
        <v>2</v>
      </c>
      <c r="BQ37" s="382">
        <v>4</v>
      </c>
      <c r="BR37" s="382">
        <v>2</v>
      </c>
      <c r="BS37" s="382">
        <v>1</v>
      </c>
      <c r="BT37" s="382">
        <v>1</v>
      </c>
      <c r="BU37" s="382">
        <v>3</v>
      </c>
      <c r="BV37" s="382">
        <v>2</v>
      </c>
      <c r="BW37" s="382">
        <v>3</v>
      </c>
      <c r="BX37" s="382">
        <v>3</v>
      </c>
      <c r="BY37" s="382">
        <v>1</v>
      </c>
      <c r="BZ37" s="382">
        <v>2</v>
      </c>
      <c r="CA37" s="382">
        <v>1</v>
      </c>
      <c r="CB37" s="382">
        <v>2</v>
      </c>
      <c r="CC37" s="382">
        <v>2</v>
      </c>
      <c r="CD37" s="381">
        <v>3</v>
      </c>
      <c r="CE37" s="185">
        <f t="shared" si="0"/>
        <v>7</v>
      </c>
      <c r="CF37" s="14">
        <f t="shared" si="1"/>
        <v>72</v>
      </c>
      <c r="CG37" s="15">
        <f t="shared" si="2"/>
        <v>0.91139240506329111</v>
      </c>
      <c r="CH37" s="16">
        <f t="shared" si="3"/>
        <v>1</v>
      </c>
      <c r="CI37" s="16" t="str">
        <f t="shared" si="4"/>
        <v/>
      </c>
      <c r="CJ37" s="16" t="str">
        <f t="shared" si="5"/>
        <v/>
      </c>
      <c r="CK37" s="16" t="str">
        <f t="shared" si="6"/>
        <v/>
      </c>
      <c r="CM37" s="230">
        <f t="shared" si="7"/>
        <v>15</v>
      </c>
      <c r="CN37" s="231">
        <f t="shared" si="8"/>
        <v>26</v>
      </c>
      <c r="CO37" s="171">
        <f t="shared" si="9"/>
        <v>17</v>
      </c>
      <c r="CP37" s="307">
        <f t="shared" si="10"/>
        <v>14</v>
      </c>
      <c r="CQ37" s="16"/>
      <c r="CS37">
        <v>3</v>
      </c>
      <c r="CT37">
        <v>3</v>
      </c>
    </row>
    <row r="38" spans="1:98" x14ac:dyDescent="0.25">
      <c r="A38" s="311" t="s">
        <v>70</v>
      </c>
      <c r="B38" s="321">
        <v>2011</v>
      </c>
      <c r="C38" s="334" t="s">
        <v>427</v>
      </c>
      <c r="D38" s="374">
        <v>4</v>
      </c>
      <c r="E38" s="382">
        <v>2</v>
      </c>
      <c r="F38" s="382">
        <v>3</v>
      </c>
      <c r="G38" s="382">
        <v>1</v>
      </c>
      <c r="H38" s="382">
        <v>3</v>
      </c>
      <c r="I38" s="382">
        <v>2</v>
      </c>
      <c r="J38" s="382">
        <v>2</v>
      </c>
      <c r="K38" s="382">
        <v>1</v>
      </c>
      <c r="L38" s="382">
        <v>3</v>
      </c>
      <c r="M38" s="382">
        <v>4</v>
      </c>
      <c r="N38" s="382">
        <v>3</v>
      </c>
      <c r="O38" s="382">
        <v>1</v>
      </c>
      <c r="P38" s="382">
        <v>3</v>
      </c>
      <c r="Q38" s="382">
        <v>2</v>
      </c>
      <c r="R38" s="382">
        <v>2</v>
      </c>
      <c r="S38" s="382">
        <v>4</v>
      </c>
      <c r="T38" s="382">
        <v>3</v>
      </c>
      <c r="U38" s="382">
        <v>2</v>
      </c>
      <c r="V38" s="382" t="s">
        <v>38</v>
      </c>
      <c r="W38" s="382" t="s">
        <v>38</v>
      </c>
      <c r="X38" s="382">
        <v>4</v>
      </c>
      <c r="Y38" s="382">
        <v>3</v>
      </c>
      <c r="Z38" s="382" t="s">
        <v>38</v>
      </c>
      <c r="AA38" s="382">
        <v>2</v>
      </c>
      <c r="AB38" s="382">
        <v>1</v>
      </c>
      <c r="AC38" s="382">
        <v>3</v>
      </c>
      <c r="AD38" s="382" t="s">
        <v>38</v>
      </c>
      <c r="AE38" s="382">
        <v>2</v>
      </c>
      <c r="AF38" s="382">
        <v>2</v>
      </c>
      <c r="AG38" s="382">
        <v>1</v>
      </c>
      <c r="AH38" s="382">
        <v>3</v>
      </c>
      <c r="AI38" s="382">
        <v>2</v>
      </c>
      <c r="AJ38" s="382">
        <v>2</v>
      </c>
      <c r="AK38" s="382">
        <v>3</v>
      </c>
      <c r="AL38" s="382">
        <v>1</v>
      </c>
      <c r="AM38" s="382">
        <v>4</v>
      </c>
      <c r="AN38" s="382" t="s">
        <v>38</v>
      </c>
      <c r="AO38" s="382">
        <v>1</v>
      </c>
      <c r="AP38" s="382">
        <v>4</v>
      </c>
      <c r="AQ38" s="382">
        <v>2</v>
      </c>
      <c r="AR38" s="382">
        <v>2</v>
      </c>
      <c r="AS38" s="382">
        <v>3</v>
      </c>
      <c r="AT38" s="382">
        <v>3</v>
      </c>
      <c r="AU38" s="382">
        <v>3</v>
      </c>
      <c r="AV38" s="382">
        <v>3</v>
      </c>
      <c r="AW38" s="382">
        <v>3</v>
      </c>
      <c r="AX38" s="382">
        <v>3</v>
      </c>
      <c r="AY38" s="382">
        <v>3</v>
      </c>
      <c r="AZ38" s="382">
        <v>4</v>
      </c>
      <c r="BA38" s="382" t="s">
        <v>38</v>
      </c>
      <c r="BB38" s="382">
        <v>2</v>
      </c>
      <c r="BC38" s="382">
        <v>1</v>
      </c>
      <c r="BD38" s="382">
        <v>2</v>
      </c>
      <c r="BE38" s="382" t="s">
        <v>38</v>
      </c>
      <c r="BF38" s="382">
        <v>1</v>
      </c>
      <c r="BG38" s="382">
        <v>3</v>
      </c>
      <c r="BH38" s="382">
        <v>3</v>
      </c>
      <c r="BI38" s="382" t="s">
        <v>38</v>
      </c>
      <c r="BJ38" s="382" t="s">
        <v>38</v>
      </c>
      <c r="BK38" s="382">
        <v>2</v>
      </c>
      <c r="BL38" s="382">
        <v>2</v>
      </c>
      <c r="BM38" s="382">
        <v>3</v>
      </c>
      <c r="BN38" s="382" t="s">
        <v>38</v>
      </c>
      <c r="BO38" s="382">
        <v>3</v>
      </c>
      <c r="BP38" s="382">
        <v>1</v>
      </c>
      <c r="BQ38" s="382">
        <v>4</v>
      </c>
      <c r="BR38" s="382">
        <v>2</v>
      </c>
      <c r="BS38" s="382">
        <v>1</v>
      </c>
      <c r="BT38" s="382">
        <v>2</v>
      </c>
      <c r="BU38" s="382">
        <v>3</v>
      </c>
      <c r="BV38" s="382">
        <v>1</v>
      </c>
      <c r="BW38" s="382">
        <v>2</v>
      </c>
      <c r="BX38" s="382">
        <v>1</v>
      </c>
      <c r="BY38" s="382">
        <v>1</v>
      </c>
      <c r="BZ38" s="382">
        <v>4</v>
      </c>
      <c r="CA38" s="382">
        <v>2</v>
      </c>
      <c r="CB38" s="382">
        <v>3</v>
      </c>
      <c r="CC38" s="382">
        <v>2</v>
      </c>
      <c r="CD38" s="381">
        <v>2</v>
      </c>
      <c r="CE38" s="185">
        <f t="shared" si="0"/>
        <v>10</v>
      </c>
      <c r="CF38" s="14">
        <f t="shared" si="1"/>
        <v>69</v>
      </c>
      <c r="CG38" s="15">
        <f t="shared" si="2"/>
        <v>0.87341772151898733</v>
      </c>
      <c r="CH38" s="16">
        <f t="shared" si="3"/>
        <v>1</v>
      </c>
      <c r="CI38" s="16" t="str">
        <f t="shared" si="4"/>
        <v/>
      </c>
      <c r="CJ38" s="16" t="str">
        <f t="shared" si="5"/>
        <v/>
      </c>
      <c r="CK38" s="16" t="str">
        <f t="shared" si="6"/>
        <v/>
      </c>
      <c r="CM38" s="230">
        <f t="shared" si="7"/>
        <v>14</v>
      </c>
      <c r="CN38" s="231">
        <f t="shared" si="8"/>
        <v>23</v>
      </c>
      <c r="CO38" s="171">
        <f t="shared" si="9"/>
        <v>23</v>
      </c>
      <c r="CP38" s="307">
        <f t="shared" si="10"/>
        <v>9</v>
      </c>
      <c r="CQ38" s="16"/>
      <c r="CS38">
        <v>2</v>
      </c>
      <c r="CT38">
        <v>3</v>
      </c>
    </row>
    <row r="39" spans="1:98" x14ac:dyDescent="0.25">
      <c r="A39" s="311" t="s">
        <v>71</v>
      </c>
      <c r="B39" s="321">
        <v>2011</v>
      </c>
      <c r="C39" s="334" t="s">
        <v>427</v>
      </c>
      <c r="D39" s="374">
        <v>4</v>
      </c>
      <c r="E39" s="382">
        <v>4</v>
      </c>
      <c r="F39" s="382">
        <v>4</v>
      </c>
      <c r="G39" s="382">
        <v>4</v>
      </c>
      <c r="H39" s="382">
        <v>3</v>
      </c>
      <c r="I39" s="382">
        <v>3</v>
      </c>
      <c r="J39" s="382">
        <v>3</v>
      </c>
      <c r="K39" s="382">
        <v>1</v>
      </c>
      <c r="L39" s="382">
        <v>3</v>
      </c>
      <c r="M39" s="382">
        <v>4</v>
      </c>
      <c r="N39" s="382">
        <v>3</v>
      </c>
      <c r="O39" s="382">
        <v>4</v>
      </c>
      <c r="P39" s="382">
        <v>3</v>
      </c>
      <c r="Q39" s="382">
        <v>1</v>
      </c>
      <c r="R39" s="382">
        <v>1</v>
      </c>
      <c r="S39" s="382">
        <v>4</v>
      </c>
      <c r="T39" s="382">
        <v>3</v>
      </c>
      <c r="U39" s="382">
        <v>3</v>
      </c>
      <c r="V39" s="382">
        <v>2</v>
      </c>
      <c r="W39" s="382">
        <v>2</v>
      </c>
      <c r="X39" s="382">
        <v>2</v>
      </c>
      <c r="Y39" s="382">
        <v>4</v>
      </c>
      <c r="Z39" s="382">
        <v>2</v>
      </c>
      <c r="AA39" s="382">
        <v>1</v>
      </c>
      <c r="AB39" s="382">
        <v>1</v>
      </c>
      <c r="AC39" s="382">
        <v>1</v>
      </c>
      <c r="AD39" s="382">
        <v>3</v>
      </c>
      <c r="AE39" s="382">
        <v>2</v>
      </c>
      <c r="AF39" s="382">
        <v>3</v>
      </c>
      <c r="AG39" s="382">
        <v>1</v>
      </c>
      <c r="AH39" s="382">
        <v>1</v>
      </c>
      <c r="AI39" s="382">
        <v>2</v>
      </c>
      <c r="AJ39" s="382">
        <v>3</v>
      </c>
      <c r="AK39" s="382">
        <v>2</v>
      </c>
      <c r="AL39" s="382">
        <v>4</v>
      </c>
      <c r="AM39" s="382">
        <v>1</v>
      </c>
      <c r="AN39" s="382">
        <v>2</v>
      </c>
      <c r="AO39" s="382">
        <v>4</v>
      </c>
      <c r="AP39" s="382">
        <v>4</v>
      </c>
      <c r="AQ39" s="382">
        <v>4</v>
      </c>
      <c r="AR39" s="382">
        <v>3</v>
      </c>
      <c r="AS39" s="382">
        <v>1</v>
      </c>
      <c r="AT39" s="382">
        <v>2</v>
      </c>
      <c r="AU39" s="382">
        <v>1</v>
      </c>
      <c r="AV39" s="382">
        <v>2</v>
      </c>
      <c r="AW39" s="382">
        <v>1</v>
      </c>
      <c r="AX39" s="382">
        <v>1</v>
      </c>
      <c r="AY39" s="382">
        <v>1</v>
      </c>
      <c r="AZ39" s="382">
        <v>2</v>
      </c>
      <c r="BA39" s="382" t="s">
        <v>38</v>
      </c>
      <c r="BB39" s="382">
        <v>1</v>
      </c>
      <c r="BC39" s="382">
        <v>2</v>
      </c>
      <c r="BD39" s="382" t="s">
        <v>38</v>
      </c>
      <c r="BE39" s="382" t="s">
        <v>38</v>
      </c>
      <c r="BF39" s="382">
        <v>1</v>
      </c>
      <c r="BG39" s="382">
        <v>3</v>
      </c>
      <c r="BH39" s="382">
        <v>4</v>
      </c>
      <c r="BI39" s="382">
        <v>2</v>
      </c>
      <c r="BJ39" s="382">
        <v>3</v>
      </c>
      <c r="BK39" s="382">
        <v>3</v>
      </c>
      <c r="BL39" s="382">
        <v>3</v>
      </c>
      <c r="BM39" s="382">
        <v>1</v>
      </c>
      <c r="BN39" s="382" t="s">
        <v>38</v>
      </c>
      <c r="BO39" s="382">
        <v>1</v>
      </c>
      <c r="BP39" s="382">
        <v>2</v>
      </c>
      <c r="BQ39" s="382">
        <v>2</v>
      </c>
      <c r="BR39" s="382">
        <v>3</v>
      </c>
      <c r="BS39" s="382">
        <v>1</v>
      </c>
      <c r="BT39" s="382">
        <v>1</v>
      </c>
      <c r="BU39" s="382">
        <v>3</v>
      </c>
      <c r="BV39" s="382">
        <v>3</v>
      </c>
      <c r="BW39" s="382">
        <v>2</v>
      </c>
      <c r="BX39" s="382">
        <v>3</v>
      </c>
      <c r="BY39" s="382">
        <v>2</v>
      </c>
      <c r="BZ39" s="382">
        <v>1</v>
      </c>
      <c r="CA39" s="382">
        <v>2</v>
      </c>
      <c r="CB39" s="382">
        <v>3</v>
      </c>
      <c r="CC39" s="382" t="s">
        <v>38</v>
      </c>
      <c r="CD39" s="381">
        <v>3</v>
      </c>
      <c r="CE39" s="185">
        <f t="shared" si="0"/>
        <v>5</v>
      </c>
      <c r="CF39" s="14">
        <f t="shared" si="1"/>
        <v>74</v>
      </c>
      <c r="CG39" s="15">
        <f t="shared" si="2"/>
        <v>0.93670886075949367</v>
      </c>
      <c r="CH39" s="16">
        <f t="shared" si="3"/>
        <v>1</v>
      </c>
      <c r="CI39" s="16" t="str">
        <f t="shared" si="4"/>
        <v/>
      </c>
      <c r="CJ39" s="16" t="str">
        <f t="shared" si="5"/>
        <v/>
      </c>
      <c r="CK39" s="16" t="str">
        <f t="shared" si="6"/>
        <v/>
      </c>
      <c r="CM39" s="230">
        <f t="shared" si="7"/>
        <v>21</v>
      </c>
      <c r="CN39" s="231">
        <f t="shared" si="8"/>
        <v>18</v>
      </c>
      <c r="CO39" s="171">
        <f t="shared" si="9"/>
        <v>22</v>
      </c>
      <c r="CP39" s="307">
        <f t="shared" si="10"/>
        <v>13</v>
      </c>
      <c r="CQ39" s="16"/>
      <c r="CS39">
        <v>2</v>
      </c>
      <c r="CT39">
        <v>3</v>
      </c>
    </row>
    <row r="40" spans="1:98" x14ac:dyDescent="0.25">
      <c r="A40" s="311" t="s">
        <v>72</v>
      </c>
      <c r="B40" s="321">
        <v>2013</v>
      </c>
      <c r="C40" s="334" t="s">
        <v>428</v>
      </c>
      <c r="D40" s="374">
        <v>4</v>
      </c>
      <c r="E40" s="382">
        <v>3</v>
      </c>
      <c r="F40" s="382">
        <v>4</v>
      </c>
      <c r="G40" s="382">
        <v>1</v>
      </c>
      <c r="H40" s="382">
        <v>3</v>
      </c>
      <c r="I40" s="382">
        <v>1</v>
      </c>
      <c r="J40" s="382">
        <v>4</v>
      </c>
      <c r="K40" s="382">
        <v>3</v>
      </c>
      <c r="L40" s="382">
        <v>4</v>
      </c>
      <c r="M40" s="382">
        <v>3</v>
      </c>
      <c r="N40" s="382">
        <v>1</v>
      </c>
      <c r="O40" s="382">
        <v>1</v>
      </c>
      <c r="P40" s="382" t="s">
        <v>38</v>
      </c>
      <c r="Q40" s="382" t="s">
        <v>38</v>
      </c>
      <c r="R40" s="382" t="s">
        <v>38</v>
      </c>
      <c r="S40" s="382">
        <v>1</v>
      </c>
      <c r="T40" s="382">
        <v>1</v>
      </c>
      <c r="U40" s="382">
        <v>1</v>
      </c>
      <c r="V40" s="382" t="s">
        <v>38</v>
      </c>
      <c r="W40" s="382">
        <v>3</v>
      </c>
      <c r="X40" s="382" t="s">
        <v>38</v>
      </c>
      <c r="Y40" s="382">
        <v>3</v>
      </c>
      <c r="Z40" s="382">
        <v>4</v>
      </c>
      <c r="AA40" s="382">
        <v>3</v>
      </c>
      <c r="AB40" s="382">
        <v>3</v>
      </c>
      <c r="AC40" s="382" t="s">
        <v>38</v>
      </c>
      <c r="AD40" s="382">
        <v>3</v>
      </c>
      <c r="AE40" s="382">
        <v>1</v>
      </c>
      <c r="AF40" s="382">
        <v>4</v>
      </c>
      <c r="AG40" s="382">
        <v>4</v>
      </c>
      <c r="AH40" s="382">
        <v>3</v>
      </c>
      <c r="AI40" s="382">
        <v>3</v>
      </c>
      <c r="AJ40" s="382">
        <v>1</v>
      </c>
      <c r="AK40" s="382" t="s">
        <v>38</v>
      </c>
      <c r="AL40" s="382">
        <v>3</v>
      </c>
      <c r="AM40" s="382">
        <v>3</v>
      </c>
      <c r="AN40" s="382" t="s">
        <v>38</v>
      </c>
      <c r="AO40" s="382">
        <v>1</v>
      </c>
      <c r="AP40" s="382">
        <v>2</v>
      </c>
      <c r="AQ40" s="382">
        <v>2</v>
      </c>
      <c r="AR40" s="382">
        <v>3</v>
      </c>
      <c r="AS40" s="382">
        <v>2</v>
      </c>
      <c r="AT40" s="382">
        <v>4</v>
      </c>
      <c r="AU40" s="382">
        <v>3</v>
      </c>
      <c r="AV40" s="382">
        <v>2</v>
      </c>
      <c r="AW40" s="382">
        <v>4</v>
      </c>
      <c r="AX40" s="382">
        <v>3</v>
      </c>
      <c r="AY40" s="382">
        <v>1</v>
      </c>
      <c r="AZ40" s="382">
        <v>3</v>
      </c>
      <c r="BA40" s="382">
        <v>4</v>
      </c>
      <c r="BB40" s="382">
        <v>4</v>
      </c>
      <c r="BC40" s="382">
        <v>3</v>
      </c>
      <c r="BD40" s="382">
        <v>3</v>
      </c>
      <c r="BE40" s="382" t="s">
        <v>38</v>
      </c>
      <c r="BF40" s="382">
        <v>3</v>
      </c>
      <c r="BG40" s="382">
        <v>4</v>
      </c>
      <c r="BH40" s="382">
        <v>4</v>
      </c>
      <c r="BI40" s="382">
        <v>2</v>
      </c>
      <c r="BJ40" s="382">
        <v>2</v>
      </c>
      <c r="BK40" s="382">
        <v>3</v>
      </c>
      <c r="BL40" s="382">
        <v>1</v>
      </c>
      <c r="BM40" s="382">
        <v>3</v>
      </c>
      <c r="BN40" s="382" t="s">
        <v>38</v>
      </c>
      <c r="BO40" s="382">
        <v>3</v>
      </c>
      <c r="BP40" s="382">
        <v>4</v>
      </c>
      <c r="BQ40" s="382">
        <v>4</v>
      </c>
      <c r="BR40" s="382">
        <v>3</v>
      </c>
      <c r="BS40" s="382">
        <v>1</v>
      </c>
      <c r="BT40" s="382">
        <v>1</v>
      </c>
      <c r="BU40" s="382">
        <v>2</v>
      </c>
      <c r="BV40" s="382">
        <v>4</v>
      </c>
      <c r="BW40" s="382">
        <v>4</v>
      </c>
      <c r="BX40" s="382">
        <v>2</v>
      </c>
      <c r="BY40" s="382">
        <v>3</v>
      </c>
      <c r="BZ40" s="382">
        <v>4</v>
      </c>
      <c r="CA40" s="382">
        <v>3</v>
      </c>
      <c r="CB40" s="382">
        <v>2</v>
      </c>
      <c r="CC40" s="382" t="s">
        <v>38</v>
      </c>
      <c r="CD40" s="381">
        <v>3</v>
      </c>
      <c r="CE40" s="185">
        <f t="shared" si="0"/>
        <v>11</v>
      </c>
      <c r="CF40" s="14">
        <f t="shared" si="1"/>
        <v>68</v>
      </c>
      <c r="CG40" s="15">
        <f t="shared" si="2"/>
        <v>0.86075949367088611</v>
      </c>
      <c r="CH40" s="16">
        <f t="shared" si="3"/>
        <v>1</v>
      </c>
      <c r="CI40" s="16" t="str">
        <f t="shared" si="4"/>
        <v/>
      </c>
      <c r="CJ40" s="16" t="str">
        <f t="shared" si="5"/>
        <v/>
      </c>
      <c r="CK40" s="16" t="str">
        <f t="shared" si="6"/>
        <v/>
      </c>
      <c r="CM40" s="230">
        <f t="shared" si="7"/>
        <v>14</v>
      </c>
      <c r="CN40" s="231">
        <f t="shared" si="8"/>
        <v>9</v>
      </c>
      <c r="CO40" s="171">
        <f t="shared" si="9"/>
        <v>27</v>
      </c>
      <c r="CP40" s="307">
        <f t="shared" si="10"/>
        <v>18</v>
      </c>
      <c r="CQ40" s="16"/>
      <c r="CS40">
        <v>4</v>
      </c>
      <c r="CT40">
        <v>3</v>
      </c>
    </row>
    <row r="41" spans="1:98" x14ac:dyDescent="0.25">
      <c r="A41" s="311" t="s">
        <v>73</v>
      </c>
      <c r="B41" s="321">
        <v>2011</v>
      </c>
      <c r="C41" s="334" t="s">
        <v>429</v>
      </c>
      <c r="D41" s="374">
        <v>4</v>
      </c>
      <c r="E41" s="382">
        <v>1</v>
      </c>
      <c r="F41" s="382">
        <v>3</v>
      </c>
      <c r="G41" s="382">
        <v>1</v>
      </c>
      <c r="H41" s="382">
        <v>1</v>
      </c>
      <c r="I41" s="382">
        <v>4</v>
      </c>
      <c r="J41" s="382">
        <v>3</v>
      </c>
      <c r="K41" s="382">
        <v>2</v>
      </c>
      <c r="L41" s="382">
        <v>2</v>
      </c>
      <c r="M41" s="382">
        <v>2</v>
      </c>
      <c r="N41" s="382">
        <v>1</v>
      </c>
      <c r="O41" s="382">
        <v>3</v>
      </c>
      <c r="P41" s="382" t="s">
        <v>38</v>
      </c>
      <c r="Q41" s="382" t="s">
        <v>38</v>
      </c>
      <c r="R41" s="382" t="s">
        <v>38</v>
      </c>
      <c r="S41" s="382">
        <v>1</v>
      </c>
      <c r="T41" s="382">
        <v>1</v>
      </c>
      <c r="U41" s="382">
        <v>1</v>
      </c>
      <c r="V41" s="382">
        <v>2</v>
      </c>
      <c r="W41" s="382" t="s">
        <v>38</v>
      </c>
      <c r="X41" s="382" t="s">
        <v>38</v>
      </c>
      <c r="Y41" s="382" t="s">
        <v>38</v>
      </c>
      <c r="Z41" s="382">
        <v>3</v>
      </c>
      <c r="AA41" s="382">
        <v>4</v>
      </c>
      <c r="AB41" s="382">
        <v>2</v>
      </c>
      <c r="AC41" s="382">
        <v>1</v>
      </c>
      <c r="AD41" s="382">
        <v>3</v>
      </c>
      <c r="AE41" s="382">
        <v>1</v>
      </c>
      <c r="AF41" s="382">
        <v>4</v>
      </c>
      <c r="AG41" s="382">
        <v>4</v>
      </c>
      <c r="AH41" s="382">
        <v>3</v>
      </c>
      <c r="AI41" s="382">
        <v>3</v>
      </c>
      <c r="AJ41" s="382">
        <v>2</v>
      </c>
      <c r="AK41" s="382">
        <v>3</v>
      </c>
      <c r="AL41" s="382">
        <v>1</v>
      </c>
      <c r="AM41" s="382">
        <v>3</v>
      </c>
      <c r="AN41" s="382" t="s">
        <v>38</v>
      </c>
      <c r="AO41" s="382">
        <v>1</v>
      </c>
      <c r="AP41" s="382">
        <v>1</v>
      </c>
      <c r="AQ41" s="382">
        <v>1</v>
      </c>
      <c r="AR41" s="382">
        <v>2</v>
      </c>
      <c r="AS41" s="382">
        <v>3</v>
      </c>
      <c r="AT41" s="382">
        <v>2</v>
      </c>
      <c r="AU41" s="382">
        <v>3</v>
      </c>
      <c r="AV41" s="382">
        <v>3</v>
      </c>
      <c r="AW41" s="382">
        <v>3</v>
      </c>
      <c r="AX41" s="382">
        <v>1</v>
      </c>
      <c r="AY41" s="382">
        <v>1</v>
      </c>
      <c r="AZ41" s="382">
        <v>1</v>
      </c>
      <c r="BA41" s="382" t="s">
        <v>38</v>
      </c>
      <c r="BB41" s="382">
        <v>4</v>
      </c>
      <c r="BC41" s="382">
        <v>4</v>
      </c>
      <c r="BD41" s="382" t="s">
        <v>38</v>
      </c>
      <c r="BE41" s="382" t="s">
        <v>38</v>
      </c>
      <c r="BF41" s="382">
        <v>4</v>
      </c>
      <c r="BG41" s="382">
        <v>3</v>
      </c>
      <c r="BH41" s="382">
        <v>4</v>
      </c>
      <c r="BI41" s="382">
        <v>2</v>
      </c>
      <c r="BJ41" s="382">
        <v>2</v>
      </c>
      <c r="BK41" s="382">
        <v>2</v>
      </c>
      <c r="BL41" s="382">
        <v>3</v>
      </c>
      <c r="BM41" s="382" t="s">
        <v>38</v>
      </c>
      <c r="BN41" s="382" t="s">
        <v>38</v>
      </c>
      <c r="BO41" s="382">
        <v>3</v>
      </c>
      <c r="BP41" s="382">
        <v>2</v>
      </c>
      <c r="BQ41" s="382">
        <v>3</v>
      </c>
      <c r="BR41" s="382">
        <v>3</v>
      </c>
      <c r="BS41" s="382">
        <v>3</v>
      </c>
      <c r="BT41" s="382">
        <v>3</v>
      </c>
      <c r="BU41" s="382">
        <v>3</v>
      </c>
      <c r="BV41" s="382">
        <v>1</v>
      </c>
      <c r="BW41" s="382">
        <v>2</v>
      </c>
      <c r="BX41" s="382">
        <v>2</v>
      </c>
      <c r="BY41" s="382">
        <v>2</v>
      </c>
      <c r="BZ41" s="382">
        <v>3</v>
      </c>
      <c r="CA41" s="382">
        <v>3</v>
      </c>
      <c r="CB41" s="382">
        <v>4</v>
      </c>
      <c r="CC41" s="382" t="s">
        <v>38</v>
      </c>
      <c r="CD41" s="381">
        <v>2</v>
      </c>
      <c r="CE41" s="185">
        <f t="shared" si="0"/>
        <v>13</v>
      </c>
      <c r="CF41" s="14">
        <f t="shared" si="1"/>
        <v>66</v>
      </c>
      <c r="CG41" s="15">
        <f t="shared" si="2"/>
        <v>0.83544303797468356</v>
      </c>
      <c r="CH41" s="16">
        <f t="shared" si="3"/>
        <v>1</v>
      </c>
      <c r="CI41" s="16" t="str">
        <f t="shared" si="4"/>
        <v/>
      </c>
      <c r="CJ41" s="16" t="str">
        <f t="shared" si="5"/>
        <v/>
      </c>
      <c r="CK41" s="16" t="str">
        <f t="shared" si="6"/>
        <v/>
      </c>
      <c r="CM41" s="230">
        <f t="shared" si="7"/>
        <v>17</v>
      </c>
      <c r="CN41" s="231">
        <f t="shared" si="8"/>
        <v>16</v>
      </c>
      <c r="CO41" s="171">
        <f t="shared" si="9"/>
        <v>23</v>
      </c>
      <c r="CP41" s="307">
        <f t="shared" si="10"/>
        <v>10</v>
      </c>
      <c r="CQ41" s="16"/>
      <c r="CS41">
        <v>2</v>
      </c>
      <c r="CT41">
        <v>2</v>
      </c>
    </row>
    <row r="42" spans="1:98" x14ac:dyDescent="0.25">
      <c r="A42" s="311" t="s">
        <v>74</v>
      </c>
      <c r="B42" s="321">
        <v>2011</v>
      </c>
      <c r="C42" s="334" t="s">
        <v>427</v>
      </c>
      <c r="D42" s="374">
        <v>4</v>
      </c>
      <c r="E42" s="382">
        <v>3</v>
      </c>
      <c r="F42" s="382">
        <v>3</v>
      </c>
      <c r="G42" s="382">
        <v>1</v>
      </c>
      <c r="H42" s="382">
        <v>4</v>
      </c>
      <c r="I42" s="382">
        <v>3</v>
      </c>
      <c r="J42" s="382">
        <v>4</v>
      </c>
      <c r="K42" s="382">
        <v>1</v>
      </c>
      <c r="L42" s="382">
        <v>4</v>
      </c>
      <c r="M42" s="382">
        <v>4</v>
      </c>
      <c r="N42" s="382">
        <v>1</v>
      </c>
      <c r="O42" s="382">
        <v>3</v>
      </c>
      <c r="P42" s="382">
        <v>3</v>
      </c>
      <c r="Q42" s="382">
        <v>4</v>
      </c>
      <c r="R42" s="382">
        <v>4</v>
      </c>
      <c r="S42" s="382">
        <v>4</v>
      </c>
      <c r="T42" s="382">
        <v>4</v>
      </c>
      <c r="U42" s="382">
        <v>2</v>
      </c>
      <c r="V42" s="382">
        <v>2</v>
      </c>
      <c r="W42" s="382">
        <v>2</v>
      </c>
      <c r="X42" s="382">
        <v>1</v>
      </c>
      <c r="Y42" s="382">
        <v>2</v>
      </c>
      <c r="Z42" s="382">
        <v>4</v>
      </c>
      <c r="AA42" s="382">
        <v>2</v>
      </c>
      <c r="AB42" s="382">
        <v>4</v>
      </c>
      <c r="AC42" s="382">
        <v>3</v>
      </c>
      <c r="AD42" s="382">
        <v>4</v>
      </c>
      <c r="AE42" s="382" t="s">
        <v>38</v>
      </c>
      <c r="AF42" s="382">
        <v>3</v>
      </c>
      <c r="AG42" s="382">
        <v>3</v>
      </c>
      <c r="AH42" s="382">
        <v>2</v>
      </c>
      <c r="AI42" s="382">
        <v>4</v>
      </c>
      <c r="AJ42" s="382">
        <v>3</v>
      </c>
      <c r="AK42" s="382">
        <v>3</v>
      </c>
      <c r="AL42" s="382">
        <v>4</v>
      </c>
      <c r="AM42" s="382">
        <v>1</v>
      </c>
      <c r="AN42" s="382">
        <v>1</v>
      </c>
      <c r="AO42" s="382">
        <v>1</v>
      </c>
      <c r="AP42" s="382">
        <v>3</v>
      </c>
      <c r="AQ42" s="382">
        <v>3</v>
      </c>
      <c r="AR42" s="382">
        <v>4</v>
      </c>
      <c r="AS42" s="382">
        <v>4</v>
      </c>
      <c r="AT42" s="382">
        <v>3</v>
      </c>
      <c r="AU42" s="382">
        <v>4</v>
      </c>
      <c r="AV42" s="382">
        <v>2</v>
      </c>
      <c r="AW42" s="382">
        <v>3</v>
      </c>
      <c r="AX42" s="382">
        <v>4</v>
      </c>
      <c r="AY42" s="382">
        <v>3</v>
      </c>
      <c r="AZ42" s="382">
        <v>4</v>
      </c>
      <c r="BA42" s="382" t="s">
        <v>38</v>
      </c>
      <c r="BB42" s="382">
        <v>2</v>
      </c>
      <c r="BC42" s="382">
        <v>4</v>
      </c>
      <c r="BD42" s="382">
        <v>2</v>
      </c>
      <c r="BE42" s="382" t="s">
        <v>38</v>
      </c>
      <c r="BF42" s="382">
        <v>3</v>
      </c>
      <c r="BG42" s="382">
        <v>4</v>
      </c>
      <c r="BH42" s="382">
        <v>3</v>
      </c>
      <c r="BI42" s="382">
        <v>3</v>
      </c>
      <c r="BJ42" s="382">
        <v>3</v>
      </c>
      <c r="BK42" s="382">
        <v>2</v>
      </c>
      <c r="BL42" s="382">
        <v>2</v>
      </c>
      <c r="BM42" s="382">
        <v>3</v>
      </c>
      <c r="BN42" s="382" t="s">
        <v>38</v>
      </c>
      <c r="BO42" s="382">
        <v>2</v>
      </c>
      <c r="BP42" s="382">
        <v>2</v>
      </c>
      <c r="BQ42" s="382">
        <v>4</v>
      </c>
      <c r="BR42" s="382">
        <v>3</v>
      </c>
      <c r="BS42" s="382">
        <v>1</v>
      </c>
      <c r="BT42" s="382">
        <v>2</v>
      </c>
      <c r="BU42" s="382">
        <v>1</v>
      </c>
      <c r="BV42" s="382">
        <v>4</v>
      </c>
      <c r="BW42" s="382">
        <v>4</v>
      </c>
      <c r="BX42" s="382">
        <v>1</v>
      </c>
      <c r="BY42" s="382">
        <v>2</v>
      </c>
      <c r="BZ42" s="382">
        <v>3</v>
      </c>
      <c r="CA42" s="382">
        <v>4</v>
      </c>
      <c r="CB42" s="382">
        <v>3</v>
      </c>
      <c r="CC42" s="382">
        <v>2</v>
      </c>
      <c r="CD42" s="381">
        <v>2</v>
      </c>
      <c r="CE42" s="185">
        <f t="shared" si="0"/>
        <v>4</v>
      </c>
      <c r="CF42" s="14">
        <f t="shared" si="1"/>
        <v>75</v>
      </c>
      <c r="CG42" s="15">
        <f t="shared" si="2"/>
        <v>0.94936708860759489</v>
      </c>
      <c r="CH42" s="16">
        <f t="shared" si="3"/>
        <v>1</v>
      </c>
      <c r="CI42" s="16" t="str">
        <f t="shared" si="4"/>
        <v/>
      </c>
      <c r="CJ42" s="16" t="str">
        <f t="shared" si="5"/>
        <v/>
      </c>
      <c r="CK42" s="16" t="str">
        <f t="shared" si="6"/>
        <v/>
      </c>
      <c r="CM42" s="230">
        <f t="shared" si="7"/>
        <v>10</v>
      </c>
      <c r="CN42" s="231">
        <f t="shared" si="8"/>
        <v>17</v>
      </c>
      <c r="CO42" s="171">
        <f t="shared" si="9"/>
        <v>23</v>
      </c>
      <c r="CP42" s="307">
        <f t="shared" si="10"/>
        <v>25</v>
      </c>
      <c r="CQ42" s="16"/>
      <c r="CS42">
        <v>4</v>
      </c>
      <c r="CT42">
        <v>3</v>
      </c>
    </row>
    <row r="43" spans="1:98" x14ac:dyDescent="0.25">
      <c r="A43" s="311" t="s">
        <v>75</v>
      </c>
      <c r="B43" s="321">
        <v>2011</v>
      </c>
      <c r="C43" s="334" t="s">
        <v>428</v>
      </c>
      <c r="D43" s="374">
        <v>4</v>
      </c>
      <c r="E43" s="382">
        <v>4</v>
      </c>
      <c r="F43" s="382">
        <v>3</v>
      </c>
      <c r="G43" s="382">
        <v>3</v>
      </c>
      <c r="H43" s="382">
        <v>3</v>
      </c>
      <c r="I43" s="382" t="s">
        <v>38</v>
      </c>
      <c r="J43" s="382">
        <v>3</v>
      </c>
      <c r="K43" s="382">
        <v>2</v>
      </c>
      <c r="L43" s="382">
        <v>3</v>
      </c>
      <c r="M43" s="382">
        <v>4</v>
      </c>
      <c r="N43" s="382">
        <v>2</v>
      </c>
      <c r="O43" s="382">
        <v>1</v>
      </c>
      <c r="P43" s="382">
        <v>1</v>
      </c>
      <c r="Q43" s="382" t="s">
        <v>38</v>
      </c>
      <c r="R43" s="382" t="s">
        <v>38</v>
      </c>
      <c r="S43" s="382">
        <v>3</v>
      </c>
      <c r="T43" s="382">
        <v>2</v>
      </c>
      <c r="U43" s="382">
        <v>2</v>
      </c>
      <c r="V43" s="382" t="s">
        <v>38</v>
      </c>
      <c r="W43" s="382">
        <v>2</v>
      </c>
      <c r="X43" s="382">
        <v>4</v>
      </c>
      <c r="Y43" s="382">
        <v>4</v>
      </c>
      <c r="Z43" s="382">
        <v>2</v>
      </c>
      <c r="AA43" s="382">
        <v>1</v>
      </c>
      <c r="AB43" s="382">
        <v>2</v>
      </c>
      <c r="AC43" s="382">
        <v>3</v>
      </c>
      <c r="AD43" s="382">
        <v>2</v>
      </c>
      <c r="AE43" s="382">
        <v>4</v>
      </c>
      <c r="AF43" s="382">
        <v>2</v>
      </c>
      <c r="AG43" s="382">
        <v>2</v>
      </c>
      <c r="AH43" s="382">
        <v>2</v>
      </c>
      <c r="AI43" s="382">
        <v>2</v>
      </c>
      <c r="AJ43" s="382">
        <v>1</v>
      </c>
      <c r="AK43" s="382">
        <v>2</v>
      </c>
      <c r="AL43" s="382">
        <v>3</v>
      </c>
      <c r="AM43" s="382">
        <v>4</v>
      </c>
      <c r="AN43" s="382">
        <v>2</v>
      </c>
      <c r="AO43" s="382">
        <v>1</v>
      </c>
      <c r="AP43" s="382">
        <v>4</v>
      </c>
      <c r="AQ43" s="382">
        <v>4</v>
      </c>
      <c r="AR43" s="382">
        <v>2</v>
      </c>
      <c r="AS43" s="382">
        <v>1</v>
      </c>
      <c r="AT43" s="382">
        <v>1</v>
      </c>
      <c r="AU43" s="382">
        <v>1</v>
      </c>
      <c r="AV43" s="382">
        <v>2</v>
      </c>
      <c r="AW43" s="382">
        <v>1</v>
      </c>
      <c r="AX43" s="382">
        <v>4</v>
      </c>
      <c r="AY43" s="382">
        <v>4</v>
      </c>
      <c r="AZ43" s="382">
        <v>4</v>
      </c>
      <c r="BA43" s="382" t="s">
        <v>38</v>
      </c>
      <c r="BB43" s="382">
        <v>1</v>
      </c>
      <c r="BC43" s="382">
        <v>1</v>
      </c>
      <c r="BD43" s="382">
        <v>2</v>
      </c>
      <c r="BE43" s="382" t="s">
        <v>38</v>
      </c>
      <c r="BF43" s="382">
        <v>1</v>
      </c>
      <c r="BG43" s="382">
        <v>2</v>
      </c>
      <c r="BH43" s="382">
        <v>3</v>
      </c>
      <c r="BI43" s="382">
        <v>1</v>
      </c>
      <c r="BJ43" s="382">
        <v>1</v>
      </c>
      <c r="BK43" s="382">
        <v>2</v>
      </c>
      <c r="BL43" s="382">
        <v>3</v>
      </c>
      <c r="BM43" s="382">
        <v>3</v>
      </c>
      <c r="BN43" s="382" t="s">
        <v>38</v>
      </c>
      <c r="BO43" s="382">
        <v>1</v>
      </c>
      <c r="BP43" s="382">
        <v>1</v>
      </c>
      <c r="BQ43" s="382">
        <v>4</v>
      </c>
      <c r="BR43" s="382">
        <v>2</v>
      </c>
      <c r="BS43" s="382">
        <v>1</v>
      </c>
      <c r="BT43" s="382">
        <v>1</v>
      </c>
      <c r="BU43" s="382">
        <v>2</v>
      </c>
      <c r="BV43" s="382">
        <v>3</v>
      </c>
      <c r="BW43" s="382">
        <v>3</v>
      </c>
      <c r="BX43" s="382">
        <v>4</v>
      </c>
      <c r="BY43" s="382">
        <v>1</v>
      </c>
      <c r="BZ43" s="382">
        <v>2</v>
      </c>
      <c r="CA43" s="382">
        <v>2</v>
      </c>
      <c r="CB43" s="382">
        <v>3</v>
      </c>
      <c r="CC43" s="382" t="s">
        <v>38</v>
      </c>
      <c r="CD43" s="381">
        <v>3</v>
      </c>
      <c r="CE43" s="185">
        <f t="shared" si="0"/>
        <v>8</v>
      </c>
      <c r="CF43" s="14">
        <f t="shared" si="1"/>
        <v>71</v>
      </c>
      <c r="CG43" s="15">
        <f t="shared" si="2"/>
        <v>0.89873417721518989</v>
      </c>
      <c r="CH43" s="16">
        <f t="shared" si="3"/>
        <v>1</v>
      </c>
      <c r="CI43" s="16" t="str">
        <f t="shared" si="4"/>
        <v/>
      </c>
      <c r="CJ43" s="16" t="str">
        <f t="shared" si="5"/>
        <v/>
      </c>
      <c r="CK43" s="16" t="str">
        <f t="shared" si="6"/>
        <v/>
      </c>
      <c r="CM43" s="230">
        <f t="shared" si="7"/>
        <v>19</v>
      </c>
      <c r="CN43" s="231">
        <f t="shared" si="8"/>
        <v>23</v>
      </c>
      <c r="CO43" s="171">
        <f t="shared" si="9"/>
        <v>15</v>
      </c>
      <c r="CP43" s="307">
        <f t="shared" si="10"/>
        <v>14</v>
      </c>
      <c r="CQ43" s="16"/>
      <c r="CS43">
        <v>3</v>
      </c>
      <c r="CT43">
        <v>1</v>
      </c>
    </row>
    <row r="44" spans="1:98" x14ac:dyDescent="0.25">
      <c r="A44" s="311" t="s">
        <v>76</v>
      </c>
      <c r="B44" s="321">
        <v>2013</v>
      </c>
      <c r="C44" s="334" t="s">
        <v>427</v>
      </c>
      <c r="D44" s="374">
        <v>4</v>
      </c>
      <c r="E44" s="382">
        <v>4</v>
      </c>
      <c r="F44" s="382">
        <v>1</v>
      </c>
      <c r="G44" s="382">
        <v>4</v>
      </c>
      <c r="H44" s="382">
        <v>3</v>
      </c>
      <c r="I44" s="382">
        <v>2</v>
      </c>
      <c r="J44" s="382">
        <v>4</v>
      </c>
      <c r="K44" s="382">
        <v>1</v>
      </c>
      <c r="L44" s="382">
        <v>4</v>
      </c>
      <c r="M44" s="382">
        <v>1</v>
      </c>
      <c r="N44" s="382">
        <v>1</v>
      </c>
      <c r="O44" s="382">
        <v>3</v>
      </c>
      <c r="P44" s="382">
        <v>2</v>
      </c>
      <c r="Q44" s="382">
        <v>1</v>
      </c>
      <c r="R44" s="382">
        <v>1</v>
      </c>
      <c r="S44" s="382">
        <v>2</v>
      </c>
      <c r="T44" s="382">
        <v>1</v>
      </c>
      <c r="U44" s="382">
        <v>1</v>
      </c>
      <c r="V44" s="382">
        <v>1</v>
      </c>
      <c r="W44" s="382" t="s">
        <v>38</v>
      </c>
      <c r="X44" s="382" t="s">
        <v>38</v>
      </c>
      <c r="Y44" s="382">
        <v>2</v>
      </c>
      <c r="Z44" s="382">
        <v>2</v>
      </c>
      <c r="AA44" s="382">
        <v>3</v>
      </c>
      <c r="AB44" s="382">
        <v>4</v>
      </c>
      <c r="AC44" s="382">
        <v>3</v>
      </c>
      <c r="AD44" s="382">
        <v>1</v>
      </c>
      <c r="AE44" s="382">
        <v>3</v>
      </c>
      <c r="AF44" s="382">
        <v>1</v>
      </c>
      <c r="AG44" s="382">
        <v>1</v>
      </c>
      <c r="AH44" s="382">
        <v>2</v>
      </c>
      <c r="AI44" s="382">
        <v>3</v>
      </c>
      <c r="AJ44" s="382">
        <v>3</v>
      </c>
      <c r="AK44" s="382">
        <v>2</v>
      </c>
      <c r="AL44" s="382">
        <v>3</v>
      </c>
      <c r="AM44" s="382">
        <v>3</v>
      </c>
      <c r="AN44" s="382">
        <v>4</v>
      </c>
      <c r="AO44" s="382" t="s">
        <v>38</v>
      </c>
      <c r="AP44" s="382">
        <v>4</v>
      </c>
      <c r="AQ44" s="382">
        <v>4</v>
      </c>
      <c r="AR44" s="382">
        <v>3</v>
      </c>
      <c r="AS44" s="382">
        <v>2</v>
      </c>
      <c r="AT44" s="382">
        <v>2</v>
      </c>
      <c r="AU44" s="382">
        <v>1</v>
      </c>
      <c r="AV44" s="382">
        <v>1</v>
      </c>
      <c r="AW44" s="382">
        <v>2</v>
      </c>
      <c r="AX44" s="382" t="s">
        <v>38</v>
      </c>
      <c r="AY44" s="382">
        <v>2</v>
      </c>
      <c r="AZ44" s="382">
        <v>4</v>
      </c>
      <c r="BA44" s="382">
        <v>2</v>
      </c>
      <c r="BB44" s="382">
        <v>1</v>
      </c>
      <c r="BC44" s="382">
        <v>4</v>
      </c>
      <c r="BD44" s="382">
        <v>2</v>
      </c>
      <c r="BE44" s="382" t="s">
        <v>38</v>
      </c>
      <c r="BF44" s="382">
        <v>3</v>
      </c>
      <c r="BG44" s="382">
        <v>2</v>
      </c>
      <c r="BH44" s="382">
        <v>2</v>
      </c>
      <c r="BI44" s="382">
        <v>2</v>
      </c>
      <c r="BJ44" s="382">
        <v>3</v>
      </c>
      <c r="BK44" s="382">
        <v>3</v>
      </c>
      <c r="BL44" s="382">
        <v>3</v>
      </c>
      <c r="BM44" s="382">
        <v>3</v>
      </c>
      <c r="BN44" s="382">
        <v>2</v>
      </c>
      <c r="BO44" s="382">
        <v>2</v>
      </c>
      <c r="BP44" s="382">
        <v>2</v>
      </c>
      <c r="BQ44" s="382">
        <v>4</v>
      </c>
      <c r="BR44" s="382">
        <v>3</v>
      </c>
      <c r="BS44" s="382">
        <v>1</v>
      </c>
      <c r="BT44" s="382">
        <v>1</v>
      </c>
      <c r="BU44" s="382">
        <v>3</v>
      </c>
      <c r="BV44" s="382">
        <v>2</v>
      </c>
      <c r="BW44" s="382">
        <v>3</v>
      </c>
      <c r="BX44" s="382">
        <v>3</v>
      </c>
      <c r="BY44" s="382">
        <v>2</v>
      </c>
      <c r="BZ44" s="382">
        <v>1</v>
      </c>
      <c r="CA44" s="382">
        <v>1</v>
      </c>
      <c r="CB44" s="382">
        <v>2</v>
      </c>
      <c r="CC44" s="382">
        <v>2</v>
      </c>
      <c r="CD44" s="381">
        <v>1</v>
      </c>
      <c r="CE44" s="185">
        <f t="shared" si="0"/>
        <v>5</v>
      </c>
      <c r="CF44" s="14">
        <f t="shared" si="1"/>
        <v>74</v>
      </c>
      <c r="CG44" s="15">
        <f t="shared" si="2"/>
        <v>0.93670886075949367</v>
      </c>
      <c r="CH44" s="16">
        <f t="shared" si="3"/>
        <v>1</v>
      </c>
      <c r="CI44" s="16" t="str">
        <f t="shared" si="4"/>
        <v/>
      </c>
      <c r="CJ44" s="16" t="str">
        <f t="shared" si="5"/>
        <v/>
      </c>
      <c r="CK44" s="16" t="str">
        <f t="shared" si="6"/>
        <v/>
      </c>
      <c r="CM44" s="230">
        <f t="shared" si="7"/>
        <v>20</v>
      </c>
      <c r="CN44" s="231">
        <f t="shared" si="8"/>
        <v>23</v>
      </c>
      <c r="CO44" s="171">
        <f t="shared" si="9"/>
        <v>19</v>
      </c>
      <c r="CP44" s="307">
        <f t="shared" si="10"/>
        <v>12</v>
      </c>
      <c r="CQ44" s="16"/>
      <c r="CS44">
        <v>3</v>
      </c>
      <c r="CT44">
        <v>2</v>
      </c>
    </row>
    <row r="45" spans="1:98" x14ac:dyDescent="0.25">
      <c r="A45" s="311" t="s">
        <v>77</v>
      </c>
      <c r="B45" s="321">
        <v>2013</v>
      </c>
      <c r="C45" s="334" t="s">
        <v>428</v>
      </c>
      <c r="D45" s="374">
        <v>4</v>
      </c>
      <c r="E45" s="382">
        <v>4</v>
      </c>
      <c r="F45" s="382">
        <v>4</v>
      </c>
      <c r="G45" s="382">
        <v>4</v>
      </c>
      <c r="H45" s="382">
        <v>3</v>
      </c>
      <c r="I45" s="382">
        <v>3</v>
      </c>
      <c r="J45" s="382" t="s">
        <v>38</v>
      </c>
      <c r="K45" s="382" t="s">
        <v>38</v>
      </c>
      <c r="L45" s="382">
        <v>3</v>
      </c>
      <c r="M45" s="382">
        <v>2</v>
      </c>
      <c r="N45" s="382">
        <v>2</v>
      </c>
      <c r="O45" s="382">
        <v>3</v>
      </c>
      <c r="P45" s="382">
        <v>3</v>
      </c>
      <c r="Q45" s="382">
        <v>2</v>
      </c>
      <c r="R45" s="382">
        <v>2</v>
      </c>
      <c r="S45" s="382">
        <v>2</v>
      </c>
      <c r="T45" s="382">
        <v>1</v>
      </c>
      <c r="U45" s="382">
        <v>2</v>
      </c>
      <c r="V45" s="382">
        <v>1</v>
      </c>
      <c r="W45" s="382">
        <v>3</v>
      </c>
      <c r="X45" s="382">
        <v>1</v>
      </c>
      <c r="Y45" s="382">
        <v>4</v>
      </c>
      <c r="Z45" s="382">
        <v>2</v>
      </c>
      <c r="AA45" s="382">
        <v>3</v>
      </c>
      <c r="AB45" s="382">
        <v>2</v>
      </c>
      <c r="AC45" s="382">
        <v>1</v>
      </c>
      <c r="AD45" s="382">
        <v>2</v>
      </c>
      <c r="AE45" s="382">
        <v>1</v>
      </c>
      <c r="AF45" s="382">
        <v>2</v>
      </c>
      <c r="AG45" s="382">
        <v>2</v>
      </c>
      <c r="AH45" s="382">
        <v>4</v>
      </c>
      <c r="AI45" s="382">
        <v>2</v>
      </c>
      <c r="AJ45" s="382">
        <v>3</v>
      </c>
      <c r="AK45" s="382">
        <v>2</v>
      </c>
      <c r="AL45" s="382">
        <v>4</v>
      </c>
      <c r="AM45" s="382">
        <v>3</v>
      </c>
      <c r="AN45" s="382">
        <v>4</v>
      </c>
      <c r="AO45" s="382">
        <v>1</v>
      </c>
      <c r="AP45" s="382">
        <v>2</v>
      </c>
      <c r="AQ45" s="382">
        <v>2</v>
      </c>
      <c r="AR45" s="382">
        <v>1</v>
      </c>
      <c r="AS45" s="382">
        <v>4</v>
      </c>
      <c r="AT45" s="382">
        <v>3</v>
      </c>
      <c r="AU45" s="382">
        <v>4</v>
      </c>
      <c r="AV45" s="382">
        <v>1</v>
      </c>
      <c r="AW45" s="382">
        <v>3</v>
      </c>
      <c r="AX45" s="382">
        <v>4</v>
      </c>
      <c r="AY45" s="382">
        <v>2</v>
      </c>
      <c r="AZ45" s="382">
        <v>2</v>
      </c>
      <c r="BA45" s="382" t="s">
        <v>38</v>
      </c>
      <c r="BB45" s="382">
        <v>3</v>
      </c>
      <c r="BC45" s="382">
        <v>2</v>
      </c>
      <c r="BD45" s="382" t="s">
        <v>38</v>
      </c>
      <c r="BE45" s="382">
        <v>2</v>
      </c>
      <c r="BF45" s="382">
        <v>3</v>
      </c>
      <c r="BG45" s="382">
        <v>3</v>
      </c>
      <c r="BH45" s="382">
        <v>1</v>
      </c>
      <c r="BI45" s="382">
        <v>2</v>
      </c>
      <c r="BJ45" s="382">
        <v>2</v>
      </c>
      <c r="BK45" s="382">
        <v>1</v>
      </c>
      <c r="BL45" s="382">
        <v>2</v>
      </c>
      <c r="BM45" s="382">
        <v>3</v>
      </c>
      <c r="BN45" s="382" t="s">
        <v>38</v>
      </c>
      <c r="BO45" s="382">
        <v>1</v>
      </c>
      <c r="BP45" s="382">
        <v>1</v>
      </c>
      <c r="BQ45" s="382">
        <v>3</v>
      </c>
      <c r="BR45" s="382">
        <v>2</v>
      </c>
      <c r="BS45" s="382">
        <v>1</v>
      </c>
      <c r="BT45" s="382">
        <v>1</v>
      </c>
      <c r="BU45" s="382">
        <v>2</v>
      </c>
      <c r="BV45" s="382">
        <v>3</v>
      </c>
      <c r="BW45" s="382">
        <v>4</v>
      </c>
      <c r="BX45" s="382">
        <v>1</v>
      </c>
      <c r="BY45" s="382">
        <v>2</v>
      </c>
      <c r="BZ45" s="382">
        <v>4</v>
      </c>
      <c r="CA45" s="382">
        <v>2</v>
      </c>
      <c r="CB45" s="382">
        <v>2</v>
      </c>
      <c r="CC45" s="382" t="s">
        <v>38</v>
      </c>
      <c r="CD45" s="381">
        <v>3</v>
      </c>
      <c r="CE45" s="185">
        <f t="shared" si="0"/>
        <v>6</v>
      </c>
      <c r="CF45" s="14">
        <f t="shared" si="1"/>
        <v>73</v>
      </c>
      <c r="CG45" s="15">
        <f t="shared" si="2"/>
        <v>0.92405063291139244</v>
      </c>
      <c r="CH45" s="16">
        <f t="shared" si="3"/>
        <v>1</v>
      </c>
      <c r="CI45" s="16" t="str">
        <f t="shared" si="4"/>
        <v/>
      </c>
      <c r="CJ45" s="16" t="str">
        <f t="shared" si="5"/>
        <v/>
      </c>
      <c r="CK45" s="16" t="str">
        <f t="shared" si="6"/>
        <v/>
      </c>
      <c r="CM45" s="230">
        <f t="shared" si="7"/>
        <v>15</v>
      </c>
      <c r="CN45" s="231">
        <f t="shared" si="8"/>
        <v>27</v>
      </c>
      <c r="CO45" s="171">
        <f t="shared" si="9"/>
        <v>18</v>
      </c>
      <c r="CP45" s="307">
        <f t="shared" si="10"/>
        <v>13</v>
      </c>
      <c r="CQ45" s="16"/>
      <c r="CS45">
        <v>4</v>
      </c>
      <c r="CT45">
        <v>3</v>
      </c>
    </row>
    <row r="46" spans="1:98" x14ac:dyDescent="0.25">
      <c r="A46" s="313" t="s">
        <v>78</v>
      </c>
      <c r="B46" s="323">
        <v>2016</v>
      </c>
      <c r="C46" s="334" t="s">
        <v>427</v>
      </c>
      <c r="D46" s="374">
        <v>1</v>
      </c>
      <c r="E46" s="382" t="s">
        <v>38</v>
      </c>
      <c r="F46" s="382">
        <v>2</v>
      </c>
      <c r="G46" s="382">
        <v>1</v>
      </c>
      <c r="H46" s="382">
        <v>1</v>
      </c>
      <c r="I46" s="382" t="s">
        <v>38</v>
      </c>
      <c r="J46" s="382" t="s">
        <v>38</v>
      </c>
      <c r="K46" s="382" t="s">
        <v>38</v>
      </c>
      <c r="L46" s="382">
        <v>1</v>
      </c>
      <c r="M46" s="382">
        <v>1</v>
      </c>
      <c r="N46" s="382">
        <v>1</v>
      </c>
      <c r="O46" s="382">
        <v>1</v>
      </c>
      <c r="P46" s="382" t="s">
        <v>38</v>
      </c>
      <c r="Q46" s="382" t="s">
        <v>38</v>
      </c>
      <c r="R46" s="382" t="s">
        <v>38</v>
      </c>
      <c r="S46" s="382">
        <v>1</v>
      </c>
      <c r="T46" s="382">
        <v>1</v>
      </c>
      <c r="U46" s="382">
        <v>1</v>
      </c>
      <c r="V46" s="382" t="s">
        <v>38</v>
      </c>
      <c r="W46" s="382" t="s">
        <v>38</v>
      </c>
      <c r="X46" s="382">
        <v>4</v>
      </c>
      <c r="Y46" s="382" t="s">
        <v>38</v>
      </c>
      <c r="Z46" s="382" t="s">
        <v>38</v>
      </c>
      <c r="AA46" s="382">
        <v>2</v>
      </c>
      <c r="AB46" s="382" t="s">
        <v>38</v>
      </c>
      <c r="AC46" s="382" t="s">
        <v>38</v>
      </c>
      <c r="AD46" s="382" t="s">
        <v>38</v>
      </c>
      <c r="AE46" s="382" t="s">
        <v>38</v>
      </c>
      <c r="AF46" s="382">
        <v>2</v>
      </c>
      <c r="AG46" s="382">
        <v>2</v>
      </c>
      <c r="AH46" s="382" t="s">
        <v>38</v>
      </c>
      <c r="AI46" s="382" t="s">
        <v>38</v>
      </c>
      <c r="AJ46" s="382">
        <v>3</v>
      </c>
      <c r="AK46" s="382">
        <v>2</v>
      </c>
      <c r="AL46" s="382">
        <v>2</v>
      </c>
      <c r="AM46" s="382">
        <v>1</v>
      </c>
      <c r="AN46" s="382" t="s">
        <v>38</v>
      </c>
      <c r="AO46" s="382">
        <v>1</v>
      </c>
      <c r="AP46" s="382">
        <v>3</v>
      </c>
      <c r="AQ46" s="382">
        <v>4</v>
      </c>
      <c r="AR46" s="382" t="s">
        <v>38</v>
      </c>
      <c r="AS46" s="382">
        <v>1</v>
      </c>
      <c r="AT46" s="382">
        <v>1</v>
      </c>
      <c r="AU46" s="382">
        <v>2</v>
      </c>
      <c r="AV46" s="382">
        <v>4</v>
      </c>
      <c r="AW46" s="382">
        <v>3</v>
      </c>
      <c r="AX46" s="382">
        <v>2</v>
      </c>
      <c r="AY46" s="382">
        <v>1</v>
      </c>
      <c r="AZ46" s="382" t="s">
        <v>38</v>
      </c>
      <c r="BA46" s="382" t="s">
        <v>38</v>
      </c>
      <c r="BB46" s="382">
        <v>3</v>
      </c>
      <c r="BC46" s="382">
        <v>2</v>
      </c>
      <c r="BD46" s="382" t="s">
        <v>38</v>
      </c>
      <c r="BE46" s="382" t="s">
        <v>38</v>
      </c>
      <c r="BF46" s="382" t="s">
        <v>38</v>
      </c>
      <c r="BG46" s="382" t="s">
        <v>38</v>
      </c>
      <c r="BH46" s="382" t="s">
        <v>38</v>
      </c>
      <c r="BI46" s="382" t="s">
        <v>38</v>
      </c>
      <c r="BJ46" s="382" t="s">
        <v>38</v>
      </c>
      <c r="BK46" s="382">
        <v>2</v>
      </c>
      <c r="BL46" s="382">
        <v>3</v>
      </c>
      <c r="BM46" s="382">
        <v>3</v>
      </c>
      <c r="BN46" s="382" t="s">
        <v>38</v>
      </c>
      <c r="BO46" s="382">
        <v>1</v>
      </c>
      <c r="BP46" s="382">
        <v>3</v>
      </c>
      <c r="BQ46" s="382">
        <v>1</v>
      </c>
      <c r="BR46" s="382">
        <v>2</v>
      </c>
      <c r="BS46" s="382">
        <v>1</v>
      </c>
      <c r="BT46" s="382">
        <v>2</v>
      </c>
      <c r="BU46" s="382">
        <v>4</v>
      </c>
      <c r="BV46" s="382">
        <v>1</v>
      </c>
      <c r="BW46" s="382">
        <v>1</v>
      </c>
      <c r="BX46" s="382">
        <v>1</v>
      </c>
      <c r="BY46" s="382">
        <v>2</v>
      </c>
      <c r="BZ46" s="382">
        <v>2</v>
      </c>
      <c r="CA46" s="382">
        <v>3</v>
      </c>
      <c r="CB46" s="382">
        <v>1</v>
      </c>
      <c r="CC46" s="382" t="s">
        <v>38</v>
      </c>
      <c r="CD46" s="381">
        <v>2</v>
      </c>
      <c r="CE46" s="185">
        <f t="shared" si="0"/>
        <v>30</v>
      </c>
      <c r="CF46" s="14">
        <f t="shared" si="1"/>
        <v>49</v>
      </c>
      <c r="CG46" s="15">
        <f t="shared" si="2"/>
        <v>0.620253164556962</v>
      </c>
      <c r="CH46" s="16" t="str">
        <f t="shared" si="3"/>
        <v/>
      </c>
      <c r="CI46" s="16" t="str">
        <f t="shared" si="4"/>
        <v/>
      </c>
      <c r="CJ46" s="16">
        <f t="shared" si="5"/>
        <v>1</v>
      </c>
      <c r="CK46" s="16" t="str">
        <f t="shared" si="6"/>
        <v/>
      </c>
      <c r="CM46" s="230">
        <f t="shared" si="7"/>
        <v>22</v>
      </c>
      <c r="CN46" s="231">
        <f t="shared" si="8"/>
        <v>15</v>
      </c>
      <c r="CO46" s="171">
        <f t="shared" si="9"/>
        <v>8</v>
      </c>
      <c r="CP46" s="307">
        <f t="shared" si="10"/>
        <v>4</v>
      </c>
      <c r="CQ46" s="16"/>
      <c r="CS46">
        <v>1</v>
      </c>
      <c r="CT46">
        <v>2</v>
      </c>
    </row>
    <row r="47" spans="1:98" x14ac:dyDescent="0.25">
      <c r="A47" s="311" t="s">
        <v>79</v>
      </c>
      <c r="B47" s="321">
        <v>2010</v>
      </c>
      <c r="C47" s="334" t="s">
        <v>429</v>
      </c>
      <c r="D47" s="374">
        <v>4</v>
      </c>
      <c r="E47" s="382">
        <v>3</v>
      </c>
      <c r="F47" s="382">
        <v>2</v>
      </c>
      <c r="G47" s="382">
        <v>1</v>
      </c>
      <c r="H47" s="382">
        <v>3</v>
      </c>
      <c r="I47" s="382">
        <v>3</v>
      </c>
      <c r="J47" s="382">
        <v>3</v>
      </c>
      <c r="K47" s="382">
        <v>1</v>
      </c>
      <c r="L47" s="382">
        <v>3</v>
      </c>
      <c r="M47" s="382">
        <v>4</v>
      </c>
      <c r="N47" s="382">
        <v>1</v>
      </c>
      <c r="O47" s="382">
        <v>4</v>
      </c>
      <c r="P47" s="382">
        <v>3</v>
      </c>
      <c r="Q47" s="382">
        <v>4</v>
      </c>
      <c r="R47" s="382">
        <v>4</v>
      </c>
      <c r="S47" s="382">
        <v>4</v>
      </c>
      <c r="T47" s="382">
        <v>1</v>
      </c>
      <c r="U47" s="382">
        <v>1</v>
      </c>
      <c r="V47" s="382" t="s">
        <v>38</v>
      </c>
      <c r="W47" s="382">
        <v>2</v>
      </c>
      <c r="X47" s="382" t="s">
        <v>38</v>
      </c>
      <c r="Y47" s="382" t="s">
        <v>38</v>
      </c>
      <c r="Z47" s="382">
        <v>3</v>
      </c>
      <c r="AA47" s="382">
        <v>4</v>
      </c>
      <c r="AB47" s="382">
        <v>3</v>
      </c>
      <c r="AC47" s="382">
        <v>1</v>
      </c>
      <c r="AD47" s="382">
        <v>2</v>
      </c>
      <c r="AE47" s="382" t="s">
        <v>38</v>
      </c>
      <c r="AF47" s="382">
        <v>3</v>
      </c>
      <c r="AG47" s="382">
        <v>3</v>
      </c>
      <c r="AH47" s="382">
        <v>3</v>
      </c>
      <c r="AI47" s="382">
        <v>4</v>
      </c>
      <c r="AJ47" s="382">
        <v>3</v>
      </c>
      <c r="AK47" s="382">
        <v>4</v>
      </c>
      <c r="AL47" s="382">
        <v>4</v>
      </c>
      <c r="AM47" s="382">
        <v>3</v>
      </c>
      <c r="AN47" s="382">
        <v>3</v>
      </c>
      <c r="AO47" s="382">
        <v>4</v>
      </c>
      <c r="AP47" s="382">
        <v>3</v>
      </c>
      <c r="AQ47" s="382">
        <v>3</v>
      </c>
      <c r="AR47" s="382">
        <v>3</v>
      </c>
      <c r="AS47" s="382">
        <v>4</v>
      </c>
      <c r="AT47" s="382">
        <v>4</v>
      </c>
      <c r="AU47" s="382">
        <v>3</v>
      </c>
      <c r="AV47" s="382">
        <v>4</v>
      </c>
      <c r="AW47" s="382">
        <v>3</v>
      </c>
      <c r="AX47" s="382">
        <v>4</v>
      </c>
      <c r="AY47" s="382">
        <v>3</v>
      </c>
      <c r="AZ47" s="382">
        <v>4</v>
      </c>
      <c r="BA47" s="382" t="s">
        <v>38</v>
      </c>
      <c r="BB47" s="382">
        <v>3</v>
      </c>
      <c r="BC47" s="382">
        <v>4</v>
      </c>
      <c r="BD47" s="382" t="s">
        <v>38</v>
      </c>
      <c r="BE47" s="382">
        <v>4</v>
      </c>
      <c r="BF47" s="382">
        <v>4</v>
      </c>
      <c r="BG47" s="382">
        <v>4</v>
      </c>
      <c r="BH47" s="382">
        <v>3</v>
      </c>
      <c r="BI47" s="382" t="s">
        <v>38</v>
      </c>
      <c r="BJ47" s="382">
        <v>4</v>
      </c>
      <c r="BK47" s="382">
        <v>3</v>
      </c>
      <c r="BL47" s="382">
        <v>2</v>
      </c>
      <c r="BM47" s="382">
        <v>4</v>
      </c>
      <c r="BN47" s="382" t="s">
        <v>38</v>
      </c>
      <c r="BO47" s="382">
        <v>4</v>
      </c>
      <c r="BP47" s="382">
        <v>4</v>
      </c>
      <c r="BQ47" s="382">
        <v>2</v>
      </c>
      <c r="BR47" s="382">
        <v>4</v>
      </c>
      <c r="BS47" s="382">
        <v>3</v>
      </c>
      <c r="BT47" s="382">
        <v>4</v>
      </c>
      <c r="BU47" s="382">
        <v>4</v>
      </c>
      <c r="BV47" s="382">
        <v>1</v>
      </c>
      <c r="BW47" s="382">
        <v>1</v>
      </c>
      <c r="BX47" s="382">
        <v>2</v>
      </c>
      <c r="BY47" s="382">
        <v>4</v>
      </c>
      <c r="BZ47" s="382">
        <v>4</v>
      </c>
      <c r="CA47" s="382">
        <v>4</v>
      </c>
      <c r="CB47" s="382">
        <v>4</v>
      </c>
      <c r="CC47" s="382" t="s">
        <v>38</v>
      </c>
      <c r="CD47" s="381">
        <v>3</v>
      </c>
      <c r="CE47" s="185">
        <f t="shared" si="0"/>
        <v>9</v>
      </c>
      <c r="CF47" s="14">
        <f t="shared" si="1"/>
        <v>70</v>
      </c>
      <c r="CG47" s="15">
        <f t="shared" si="2"/>
        <v>0.88607594936708856</v>
      </c>
      <c r="CH47" s="16">
        <f t="shared" si="3"/>
        <v>1</v>
      </c>
      <c r="CI47" s="16" t="str">
        <f t="shared" si="4"/>
        <v/>
      </c>
      <c r="CJ47" s="16" t="str">
        <f t="shared" si="5"/>
        <v/>
      </c>
      <c r="CK47" s="16" t="str">
        <f t="shared" si="6"/>
        <v/>
      </c>
      <c r="CM47" s="230">
        <f t="shared" si="7"/>
        <v>8</v>
      </c>
      <c r="CN47" s="231">
        <f t="shared" si="8"/>
        <v>6</v>
      </c>
      <c r="CO47" s="171">
        <f t="shared" si="9"/>
        <v>25</v>
      </c>
      <c r="CP47" s="307">
        <f t="shared" si="10"/>
        <v>31</v>
      </c>
      <c r="CQ47" s="16"/>
      <c r="CS47">
        <v>1</v>
      </c>
      <c r="CT47">
        <v>4</v>
      </c>
    </row>
    <row r="48" spans="1:98" x14ac:dyDescent="0.25">
      <c r="A48" s="311" t="s">
        <v>80</v>
      </c>
      <c r="B48" s="321">
        <v>2014</v>
      </c>
      <c r="C48" s="334" t="s">
        <v>429</v>
      </c>
      <c r="D48" s="374">
        <v>4</v>
      </c>
      <c r="E48" s="382">
        <v>2</v>
      </c>
      <c r="F48" s="382">
        <v>3</v>
      </c>
      <c r="G48" s="382">
        <v>1</v>
      </c>
      <c r="H48" s="382">
        <v>2</v>
      </c>
      <c r="I48" s="382">
        <v>2</v>
      </c>
      <c r="J48" s="382">
        <v>4</v>
      </c>
      <c r="K48" s="382">
        <v>2</v>
      </c>
      <c r="L48" s="382">
        <v>3</v>
      </c>
      <c r="M48" s="382">
        <v>3</v>
      </c>
      <c r="N48" s="382">
        <v>3</v>
      </c>
      <c r="O48" s="382">
        <v>3</v>
      </c>
      <c r="P48" s="382">
        <v>3</v>
      </c>
      <c r="Q48" s="382">
        <v>3</v>
      </c>
      <c r="R48" s="382">
        <v>2</v>
      </c>
      <c r="S48" s="382">
        <v>1</v>
      </c>
      <c r="T48" s="382">
        <v>1</v>
      </c>
      <c r="U48" s="382">
        <v>2</v>
      </c>
      <c r="V48" s="382">
        <v>2</v>
      </c>
      <c r="W48" s="382">
        <v>2</v>
      </c>
      <c r="X48" s="382">
        <v>1</v>
      </c>
      <c r="Y48" s="382">
        <v>2</v>
      </c>
      <c r="Z48" s="382">
        <v>3</v>
      </c>
      <c r="AA48" s="382">
        <v>4</v>
      </c>
      <c r="AB48" s="382">
        <v>2</v>
      </c>
      <c r="AC48" s="382">
        <v>1</v>
      </c>
      <c r="AD48" s="382">
        <v>3</v>
      </c>
      <c r="AE48" s="382" t="s">
        <v>38</v>
      </c>
      <c r="AF48" s="382">
        <v>3</v>
      </c>
      <c r="AG48" s="382">
        <v>3</v>
      </c>
      <c r="AH48" s="382">
        <v>3</v>
      </c>
      <c r="AI48" s="382">
        <v>4</v>
      </c>
      <c r="AJ48" s="382">
        <v>2</v>
      </c>
      <c r="AK48" s="382">
        <v>3</v>
      </c>
      <c r="AL48" s="382">
        <v>4</v>
      </c>
      <c r="AM48" s="382">
        <v>1</v>
      </c>
      <c r="AN48" s="382">
        <v>2</v>
      </c>
      <c r="AO48" s="382">
        <v>1</v>
      </c>
      <c r="AP48" s="382">
        <v>4</v>
      </c>
      <c r="AQ48" s="382">
        <v>4</v>
      </c>
      <c r="AR48" s="382">
        <v>4</v>
      </c>
      <c r="AS48" s="382">
        <v>4</v>
      </c>
      <c r="AT48" s="382">
        <v>4</v>
      </c>
      <c r="AU48" s="382">
        <v>4</v>
      </c>
      <c r="AV48" s="382">
        <v>2</v>
      </c>
      <c r="AW48" s="382">
        <v>3</v>
      </c>
      <c r="AX48" s="382">
        <v>4</v>
      </c>
      <c r="AY48" s="382">
        <v>1</v>
      </c>
      <c r="AZ48" s="382">
        <v>3</v>
      </c>
      <c r="BA48" s="382" t="s">
        <v>38</v>
      </c>
      <c r="BB48" s="382">
        <v>4</v>
      </c>
      <c r="BC48" s="382">
        <v>4</v>
      </c>
      <c r="BD48" s="382" t="s">
        <v>38</v>
      </c>
      <c r="BE48" s="382">
        <v>2</v>
      </c>
      <c r="BF48" s="382">
        <v>4</v>
      </c>
      <c r="BG48" s="382">
        <v>2</v>
      </c>
      <c r="BH48" s="382">
        <v>2</v>
      </c>
      <c r="BI48" s="382" t="s">
        <v>38</v>
      </c>
      <c r="BJ48" s="382">
        <v>4</v>
      </c>
      <c r="BK48" s="382">
        <v>2</v>
      </c>
      <c r="BL48" s="382">
        <v>1</v>
      </c>
      <c r="BM48" s="382">
        <v>3</v>
      </c>
      <c r="BN48" s="382" t="s">
        <v>38</v>
      </c>
      <c r="BO48" s="382">
        <v>2</v>
      </c>
      <c r="BP48" s="382">
        <v>1</v>
      </c>
      <c r="BQ48" s="382">
        <v>4</v>
      </c>
      <c r="BR48" s="382">
        <v>3</v>
      </c>
      <c r="BS48" s="382">
        <v>2</v>
      </c>
      <c r="BT48" s="382">
        <v>4</v>
      </c>
      <c r="BU48" s="382">
        <v>2</v>
      </c>
      <c r="BV48" s="382">
        <v>4</v>
      </c>
      <c r="BW48" s="382">
        <v>3</v>
      </c>
      <c r="BX48" s="382">
        <v>3</v>
      </c>
      <c r="BY48" s="382">
        <v>3</v>
      </c>
      <c r="BZ48" s="382">
        <v>4</v>
      </c>
      <c r="CA48" s="382">
        <v>4</v>
      </c>
      <c r="CB48" s="382">
        <v>2</v>
      </c>
      <c r="CC48" s="382" t="s">
        <v>38</v>
      </c>
      <c r="CD48" s="381">
        <v>3</v>
      </c>
      <c r="CE48" s="185">
        <f t="shared" si="0"/>
        <v>6</v>
      </c>
      <c r="CF48" s="14">
        <f t="shared" si="1"/>
        <v>73</v>
      </c>
      <c r="CG48" s="15">
        <f t="shared" si="2"/>
        <v>0.92405063291139244</v>
      </c>
      <c r="CH48" s="16">
        <f t="shared" si="3"/>
        <v>1</v>
      </c>
      <c r="CI48" s="16" t="str">
        <f t="shared" si="4"/>
        <v/>
      </c>
      <c r="CJ48" s="16" t="str">
        <f t="shared" si="5"/>
        <v/>
      </c>
      <c r="CK48" s="16" t="str">
        <f t="shared" si="6"/>
        <v/>
      </c>
      <c r="CM48" s="230">
        <f t="shared" si="7"/>
        <v>10</v>
      </c>
      <c r="CN48" s="231">
        <f t="shared" si="8"/>
        <v>21</v>
      </c>
      <c r="CO48" s="171">
        <f t="shared" si="9"/>
        <v>21</v>
      </c>
      <c r="CP48" s="307">
        <f t="shared" si="10"/>
        <v>21</v>
      </c>
      <c r="CQ48" s="16"/>
      <c r="CS48">
        <v>3</v>
      </c>
      <c r="CT48">
        <v>4</v>
      </c>
    </row>
    <row r="49" spans="1:98" x14ac:dyDescent="0.25">
      <c r="A49" s="311" t="s">
        <v>81</v>
      </c>
      <c r="B49" s="321">
        <v>2011</v>
      </c>
      <c r="C49" s="334" t="s">
        <v>427</v>
      </c>
      <c r="D49" s="374">
        <v>4</v>
      </c>
      <c r="E49" s="382">
        <v>3</v>
      </c>
      <c r="F49" s="382">
        <v>4</v>
      </c>
      <c r="G49" s="382">
        <v>1</v>
      </c>
      <c r="H49" s="382">
        <v>4</v>
      </c>
      <c r="I49" s="382">
        <v>4</v>
      </c>
      <c r="J49" s="382">
        <v>4</v>
      </c>
      <c r="K49" s="382">
        <v>1</v>
      </c>
      <c r="L49" s="382">
        <v>3</v>
      </c>
      <c r="M49" s="382">
        <v>4</v>
      </c>
      <c r="N49" s="382">
        <v>3</v>
      </c>
      <c r="O49" s="382">
        <v>4</v>
      </c>
      <c r="P49" s="382" t="s">
        <v>38</v>
      </c>
      <c r="Q49" s="382" t="s">
        <v>38</v>
      </c>
      <c r="R49" s="382" t="s">
        <v>38</v>
      </c>
      <c r="S49" s="382">
        <v>3</v>
      </c>
      <c r="T49" s="382">
        <v>1</v>
      </c>
      <c r="U49" s="382">
        <v>4</v>
      </c>
      <c r="V49" s="382">
        <v>1</v>
      </c>
      <c r="W49" s="382">
        <v>2</v>
      </c>
      <c r="X49" s="382">
        <v>4</v>
      </c>
      <c r="Y49" s="382">
        <v>4</v>
      </c>
      <c r="Z49" s="382">
        <v>1</v>
      </c>
      <c r="AA49" s="382">
        <v>2</v>
      </c>
      <c r="AB49" s="382">
        <v>4</v>
      </c>
      <c r="AC49" s="382">
        <v>2</v>
      </c>
      <c r="AD49" s="382">
        <v>4</v>
      </c>
      <c r="AE49" s="382">
        <v>4</v>
      </c>
      <c r="AF49" s="382">
        <v>4</v>
      </c>
      <c r="AG49" s="382">
        <v>4</v>
      </c>
      <c r="AH49" s="382">
        <v>4</v>
      </c>
      <c r="AI49" s="382">
        <v>4</v>
      </c>
      <c r="AJ49" s="382">
        <v>3</v>
      </c>
      <c r="AK49" s="382">
        <v>3</v>
      </c>
      <c r="AL49" s="382">
        <v>2</v>
      </c>
      <c r="AM49" s="382">
        <v>3</v>
      </c>
      <c r="AN49" s="382">
        <v>2</v>
      </c>
      <c r="AO49" s="382">
        <v>1</v>
      </c>
      <c r="AP49" s="382">
        <v>1</v>
      </c>
      <c r="AQ49" s="382">
        <v>4</v>
      </c>
      <c r="AR49" s="382">
        <v>3</v>
      </c>
      <c r="AS49" s="382">
        <v>2</v>
      </c>
      <c r="AT49" s="382">
        <v>4</v>
      </c>
      <c r="AU49" s="382">
        <v>1</v>
      </c>
      <c r="AV49" s="382">
        <v>3</v>
      </c>
      <c r="AW49" s="382">
        <v>4</v>
      </c>
      <c r="AX49" s="382">
        <v>2</v>
      </c>
      <c r="AY49" s="382">
        <v>4</v>
      </c>
      <c r="AZ49" s="382">
        <v>1</v>
      </c>
      <c r="BA49" s="382" t="s">
        <v>38</v>
      </c>
      <c r="BB49" s="382">
        <v>4</v>
      </c>
      <c r="BC49" s="382">
        <v>2</v>
      </c>
      <c r="BD49" s="382" t="s">
        <v>38</v>
      </c>
      <c r="BE49" s="382">
        <v>2</v>
      </c>
      <c r="BF49" s="382">
        <v>3</v>
      </c>
      <c r="BG49" s="382">
        <v>4</v>
      </c>
      <c r="BH49" s="382">
        <v>4</v>
      </c>
      <c r="BI49" s="382">
        <v>2</v>
      </c>
      <c r="BJ49" s="382">
        <v>3</v>
      </c>
      <c r="BK49" s="382">
        <v>3</v>
      </c>
      <c r="BL49" s="382">
        <v>4</v>
      </c>
      <c r="BM49" s="382" t="s">
        <v>38</v>
      </c>
      <c r="BN49" s="382" t="s">
        <v>38</v>
      </c>
      <c r="BO49" s="382">
        <v>2</v>
      </c>
      <c r="BP49" s="382">
        <v>4</v>
      </c>
      <c r="BQ49" s="382">
        <v>2</v>
      </c>
      <c r="BR49" s="382">
        <v>4</v>
      </c>
      <c r="BS49" s="382">
        <v>3</v>
      </c>
      <c r="BT49" s="382">
        <v>3</v>
      </c>
      <c r="BU49" s="382">
        <v>3</v>
      </c>
      <c r="BV49" s="382">
        <v>3</v>
      </c>
      <c r="BW49" s="382">
        <v>2</v>
      </c>
      <c r="BX49" s="382">
        <v>4</v>
      </c>
      <c r="BY49" s="382">
        <v>2</v>
      </c>
      <c r="BZ49" s="382">
        <v>1</v>
      </c>
      <c r="CA49" s="382">
        <v>4</v>
      </c>
      <c r="CB49" s="382">
        <v>3</v>
      </c>
      <c r="CC49" s="382">
        <v>2</v>
      </c>
      <c r="CD49" s="381">
        <v>3</v>
      </c>
      <c r="CE49" s="185">
        <f t="shared" si="0"/>
        <v>7</v>
      </c>
      <c r="CF49" s="14">
        <f t="shared" si="1"/>
        <v>72</v>
      </c>
      <c r="CG49" s="15">
        <f t="shared" si="2"/>
        <v>0.91139240506329111</v>
      </c>
      <c r="CH49" s="16">
        <f t="shared" si="3"/>
        <v>1</v>
      </c>
      <c r="CI49" s="16" t="str">
        <f t="shared" si="4"/>
        <v/>
      </c>
      <c r="CJ49" s="16" t="str">
        <f t="shared" si="5"/>
        <v/>
      </c>
      <c r="CK49" s="16" t="str">
        <f t="shared" si="6"/>
        <v/>
      </c>
      <c r="CM49" s="230">
        <f t="shared" si="7"/>
        <v>10</v>
      </c>
      <c r="CN49" s="231">
        <f t="shared" si="8"/>
        <v>15</v>
      </c>
      <c r="CO49" s="171">
        <f t="shared" si="9"/>
        <v>18</v>
      </c>
      <c r="CP49" s="307">
        <f t="shared" si="10"/>
        <v>29</v>
      </c>
      <c r="CQ49" s="16"/>
      <c r="CS49">
        <v>2</v>
      </c>
      <c r="CT49">
        <v>2</v>
      </c>
    </row>
    <row r="50" spans="1:98" x14ac:dyDescent="0.25">
      <c r="A50" s="311" t="s">
        <v>82</v>
      </c>
      <c r="B50" s="321">
        <v>2011</v>
      </c>
      <c r="C50" s="334" t="s">
        <v>429</v>
      </c>
      <c r="D50" s="374">
        <v>4</v>
      </c>
      <c r="E50" s="382">
        <v>3</v>
      </c>
      <c r="F50" s="382">
        <v>3</v>
      </c>
      <c r="G50" s="382">
        <v>1</v>
      </c>
      <c r="H50" s="382">
        <v>4</v>
      </c>
      <c r="I50" s="382">
        <v>3</v>
      </c>
      <c r="J50" s="382" t="s">
        <v>38</v>
      </c>
      <c r="K50" s="382" t="s">
        <v>38</v>
      </c>
      <c r="L50" s="382">
        <v>3</v>
      </c>
      <c r="M50" s="382">
        <v>4</v>
      </c>
      <c r="N50" s="382">
        <v>4</v>
      </c>
      <c r="O50" s="382">
        <v>1</v>
      </c>
      <c r="P50" s="382" t="s">
        <v>38</v>
      </c>
      <c r="Q50" s="382" t="s">
        <v>38</v>
      </c>
      <c r="R50" s="382" t="s">
        <v>38</v>
      </c>
      <c r="S50" s="382">
        <v>4</v>
      </c>
      <c r="T50" s="382">
        <v>4</v>
      </c>
      <c r="U50" s="382">
        <v>2</v>
      </c>
      <c r="V50" s="382" t="s">
        <v>38</v>
      </c>
      <c r="W50" s="382" t="s">
        <v>38</v>
      </c>
      <c r="X50" s="382">
        <v>3</v>
      </c>
      <c r="Y50" s="382">
        <v>1</v>
      </c>
      <c r="Z50" s="382">
        <v>3</v>
      </c>
      <c r="AA50" s="382">
        <v>1</v>
      </c>
      <c r="AB50" s="382">
        <v>2</v>
      </c>
      <c r="AC50" s="382">
        <v>2</v>
      </c>
      <c r="AD50" s="382">
        <v>4</v>
      </c>
      <c r="AE50" s="382">
        <v>4</v>
      </c>
      <c r="AF50" s="382">
        <v>4</v>
      </c>
      <c r="AG50" s="382">
        <v>2</v>
      </c>
      <c r="AH50" s="382">
        <v>2</v>
      </c>
      <c r="AI50" s="382">
        <v>2</v>
      </c>
      <c r="AJ50" s="382">
        <v>3</v>
      </c>
      <c r="AK50" s="382">
        <v>2</v>
      </c>
      <c r="AL50" s="382">
        <v>3</v>
      </c>
      <c r="AM50" s="382">
        <v>4</v>
      </c>
      <c r="AN50" s="382">
        <v>2</v>
      </c>
      <c r="AO50" s="382">
        <v>1</v>
      </c>
      <c r="AP50" s="382">
        <v>4</v>
      </c>
      <c r="AQ50" s="382">
        <v>4</v>
      </c>
      <c r="AR50" s="382">
        <v>2</v>
      </c>
      <c r="AS50" s="382">
        <v>3</v>
      </c>
      <c r="AT50" s="382">
        <v>3</v>
      </c>
      <c r="AU50" s="382">
        <v>3</v>
      </c>
      <c r="AV50" s="382">
        <v>2</v>
      </c>
      <c r="AW50" s="382">
        <v>3</v>
      </c>
      <c r="AX50" s="382">
        <v>4</v>
      </c>
      <c r="AY50" s="382">
        <v>3</v>
      </c>
      <c r="AZ50" s="382">
        <v>3</v>
      </c>
      <c r="BA50" s="382" t="s">
        <v>38</v>
      </c>
      <c r="BB50" s="382">
        <v>2</v>
      </c>
      <c r="BC50" s="382">
        <v>2</v>
      </c>
      <c r="BD50" s="382" t="s">
        <v>38</v>
      </c>
      <c r="BE50" s="382">
        <v>1</v>
      </c>
      <c r="BF50" s="382">
        <v>4</v>
      </c>
      <c r="BG50" s="382">
        <v>3</v>
      </c>
      <c r="BH50" s="382">
        <v>2</v>
      </c>
      <c r="BI50" s="382">
        <v>1</v>
      </c>
      <c r="BJ50" s="382">
        <v>1</v>
      </c>
      <c r="BK50" s="382">
        <v>3</v>
      </c>
      <c r="BL50" s="382">
        <v>2</v>
      </c>
      <c r="BM50" s="382">
        <v>3</v>
      </c>
      <c r="BN50" s="382">
        <v>3</v>
      </c>
      <c r="BO50" s="382">
        <v>4</v>
      </c>
      <c r="BP50" s="382">
        <v>2</v>
      </c>
      <c r="BQ50" s="382">
        <v>4</v>
      </c>
      <c r="BR50" s="382">
        <v>3</v>
      </c>
      <c r="BS50" s="382">
        <v>1</v>
      </c>
      <c r="BT50" s="382">
        <v>1</v>
      </c>
      <c r="BU50" s="382">
        <v>2</v>
      </c>
      <c r="BV50" s="382">
        <v>2</v>
      </c>
      <c r="BW50" s="382">
        <v>3</v>
      </c>
      <c r="BX50" s="382">
        <v>3</v>
      </c>
      <c r="BY50" s="382">
        <v>1</v>
      </c>
      <c r="BZ50" s="382">
        <v>2</v>
      </c>
      <c r="CA50" s="382">
        <v>3</v>
      </c>
      <c r="CB50" s="382">
        <v>3</v>
      </c>
      <c r="CC50" s="382" t="s">
        <v>38</v>
      </c>
      <c r="CD50" s="381">
        <v>3</v>
      </c>
      <c r="CE50" s="185">
        <f t="shared" si="0"/>
        <v>10</v>
      </c>
      <c r="CF50" s="14">
        <f t="shared" si="1"/>
        <v>69</v>
      </c>
      <c r="CG50" s="15">
        <f t="shared" si="2"/>
        <v>0.87341772151898733</v>
      </c>
      <c r="CH50" s="16">
        <f t="shared" si="3"/>
        <v>1</v>
      </c>
      <c r="CI50" s="16" t="str">
        <f t="shared" si="4"/>
        <v/>
      </c>
      <c r="CJ50" s="16" t="str">
        <f t="shared" si="5"/>
        <v/>
      </c>
      <c r="CK50" s="16" t="str">
        <f t="shared" si="6"/>
        <v/>
      </c>
      <c r="CM50" s="230">
        <f t="shared" si="7"/>
        <v>11</v>
      </c>
      <c r="CN50" s="231">
        <f t="shared" si="8"/>
        <v>18</v>
      </c>
      <c r="CO50" s="171">
        <f t="shared" si="9"/>
        <v>24</v>
      </c>
      <c r="CP50" s="307">
        <f t="shared" si="10"/>
        <v>16</v>
      </c>
      <c r="CQ50" s="16"/>
      <c r="CS50">
        <v>3</v>
      </c>
      <c r="CT50">
        <v>3</v>
      </c>
    </row>
    <row r="51" spans="1:98" x14ac:dyDescent="0.25">
      <c r="A51" s="311" t="s">
        <v>83</v>
      </c>
      <c r="B51" s="321">
        <v>2012</v>
      </c>
      <c r="C51" s="334" t="s">
        <v>427</v>
      </c>
      <c r="D51" s="374">
        <v>4</v>
      </c>
      <c r="E51" s="382">
        <v>3</v>
      </c>
      <c r="F51" s="382">
        <v>3</v>
      </c>
      <c r="G51" s="382">
        <v>1</v>
      </c>
      <c r="H51" s="382">
        <v>4</v>
      </c>
      <c r="I51" s="382">
        <v>3</v>
      </c>
      <c r="J51" s="382">
        <v>4</v>
      </c>
      <c r="K51" s="382">
        <v>3</v>
      </c>
      <c r="L51" s="382">
        <v>3</v>
      </c>
      <c r="M51" s="382">
        <v>4</v>
      </c>
      <c r="N51" s="382">
        <v>1</v>
      </c>
      <c r="O51" s="382">
        <v>3</v>
      </c>
      <c r="P51" s="382" t="s">
        <v>38</v>
      </c>
      <c r="Q51" s="382" t="s">
        <v>38</v>
      </c>
      <c r="R51" s="382" t="s">
        <v>38</v>
      </c>
      <c r="S51" s="382">
        <v>4</v>
      </c>
      <c r="T51" s="382">
        <v>1</v>
      </c>
      <c r="U51" s="382">
        <v>3</v>
      </c>
      <c r="V51" s="382" t="s">
        <v>38</v>
      </c>
      <c r="W51" s="382" t="s">
        <v>38</v>
      </c>
      <c r="X51" s="382">
        <v>2</v>
      </c>
      <c r="Y51" s="382">
        <v>4</v>
      </c>
      <c r="Z51" s="382">
        <v>3</v>
      </c>
      <c r="AA51" s="382">
        <v>1</v>
      </c>
      <c r="AB51" s="382">
        <v>2</v>
      </c>
      <c r="AC51" s="382">
        <v>1</v>
      </c>
      <c r="AD51" s="382">
        <v>3</v>
      </c>
      <c r="AE51" s="382">
        <v>3</v>
      </c>
      <c r="AF51" s="382">
        <v>3</v>
      </c>
      <c r="AG51" s="382">
        <v>2</v>
      </c>
      <c r="AH51" s="382">
        <v>2</v>
      </c>
      <c r="AI51" s="382">
        <v>3</v>
      </c>
      <c r="AJ51" s="382">
        <v>3</v>
      </c>
      <c r="AK51" s="382">
        <v>3</v>
      </c>
      <c r="AL51" s="382">
        <v>1</v>
      </c>
      <c r="AM51" s="382" t="s">
        <v>38</v>
      </c>
      <c r="AN51" s="382">
        <v>3</v>
      </c>
      <c r="AO51" s="382">
        <v>1</v>
      </c>
      <c r="AP51" s="382">
        <v>3</v>
      </c>
      <c r="AQ51" s="382">
        <v>4</v>
      </c>
      <c r="AR51" s="382">
        <v>3</v>
      </c>
      <c r="AS51" s="382">
        <v>2</v>
      </c>
      <c r="AT51" s="382">
        <v>1</v>
      </c>
      <c r="AU51" s="382">
        <v>1</v>
      </c>
      <c r="AV51" s="382">
        <v>2</v>
      </c>
      <c r="AW51" s="382">
        <v>2</v>
      </c>
      <c r="AX51" s="382">
        <v>2</v>
      </c>
      <c r="AY51" s="382">
        <v>2</v>
      </c>
      <c r="AZ51" s="382">
        <v>2</v>
      </c>
      <c r="BA51" s="382" t="s">
        <v>38</v>
      </c>
      <c r="BB51" s="382">
        <v>2</v>
      </c>
      <c r="BC51" s="382">
        <v>2</v>
      </c>
      <c r="BD51" s="382">
        <v>2</v>
      </c>
      <c r="BE51" s="382" t="s">
        <v>38</v>
      </c>
      <c r="BF51" s="382">
        <v>1</v>
      </c>
      <c r="BG51" s="382">
        <v>2</v>
      </c>
      <c r="BH51" s="382">
        <v>3</v>
      </c>
      <c r="BI51" s="382">
        <v>1</v>
      </c>
      <c r="BJ51" s="382">
        <v>1</v>
      </c>
      <c r="BK51" s="382">
        <v>3</v>
      </c>
      <c r="BL51" s="382">
        <v>3</v>
      </c>
      <c r="BM51" s="382">
        <v>3</v>
      </c>
      <c r="BN51" s="382" t="s">
        <v>38</v>
      </c>
      <c r="BO51" s="382">
        <v>2</v>
      </c>
      <c r="BP51" s="382">
        <v>3</v>
      </c>
      <c r="BQ51" s="382">
        <v>2</v>
      </c>
      <c r="BR51" s="382">
        <v>3</v>
      </c>
      <c r="BS51" s="382">
        <v>1</v>
      </c>
      <c r="BT51" s="382">
        <v>1</v>
      </c>
      <c r="BU51" s="382">
        <v>3</v>
      </c>
      <c r="BV51" s="382">
        <v>2</v>
      </c>
      <c r="BW51" s="382">
        <v>3</v>
      </c>
      <c r="BX51" s="382">
        <v>3</v>
      </c>
      <c r="BY51" s="382">
        <v>1</v>
      </c>
      <c r="BZ51" s="382">
        <v>1</v>
      </c>
      <c r="CA51" s="382">
        <v>1</v>
      </c>
      <c r="CB51" s="382">
        <v>1</v>
      </c>
      <c r="CC51" s="382">
        <v>1</v>
      </c>
      <c r="CD51" s="381">
        <v>3</v>
      </c>
      <c r="CE51" s="185">
        <f t="shared" si="0"/>
        <v>9</v>
      </c>
      <c r="CF51" s="14">
        <f t="shared" si="1"/>
        <v>70</v>
      </c>
      <c r="CG51" s="15">
        <f t="shared" si="2"/>
        <v>0.88607594936708856</v>
      </c>
      <c r="CH51" s="16">
        <f t="shared" si="3"/>
        <v>1</v>
      </c>
      <c r="CI51" s="16" t="str">
        <f t="shared" si="4"/>
        <v/>
      </c>
      <c r="CJ51" s="16" t="str">
        <f t="shared" si="5"/>
        <v/>
      </c>
      <c r="CK51" s="16" t="str">
        <f t="shared" si="6"/>
        <v/>
      </c>
      <c r="CM51" s="230">
        <f t="shared" si="7"/>
        <v>19</v>
      </c>
      <c r="CN51" s="231">
        <f t="shared" si="8"/>
        <v>17</v>
      </c>
      <c r="CO51" s="171">
        <f t="shared" si="9"/>
        <v>27</v>
      </c>
      <c r="CP51" s="307">
        <f t="shared" si="10"/>
        <v>7</v>
      </c>
      <c r="CQ51" s="16"/>
      <c r="CS51">
        <v>3</v>
      </c>
      <c r="CT51">
        <v>2</v>
      </c>
    </row>
    <row r="52" spans="1:98" x14ac:dyDescent="0.25">
      <c r="A52" s="311" t="s">
        <v>84</v>
      </c>
      <c r="B52" s="321">
        <v>2014</v>
      </c>
      <c r="C52" s="334" t="s">
        <v>428</v>
      </c>
      <c r="D52" s="374">
        <v>4</v>
      </c>
      <c r="E52" s="382">
        <v>1</v>
      </c>
      <c r="F52" s="382">
        <v>3</v>
      </c>
      <c r="G52" s="382">
        <v>1</v>
      </c>
      <c r="H52" s="382">
        <v>1</v>
      </c>
      <c r="I52" s="382">
        <v>1</v>
      </c>
      <c r="J52" s="382" t="s">
        <v>38</v>
      </c>
      <c r="K52" s="382" t="s">
        <v>38</v>
      </c>
      <c r="L52" s="382">
        <v>2</v>
      </c>
      <c r="M52" s="382">
        <v>3</v>
      </c>
      <c r="N52" s="382">
        <v>1</v>
      </c>
      <c r="O52" s="382">
        <v>2</v>
      </c>
      <c r="P52" s="382" t="s">
        <v>38</v>
      </c>
      <c r="Q52" s="382" t="s">
        <v>38</v>
      </c>
      <c r="R52" s="382" t="s">
        <v>38</v>
      </c>
      <c r="S52" s="382">
        <v>4</v>
      </c>
      <c r="T52" s="382">
        <v>2</v>
      </c>
      <c r="U52" s="382">
        <v>2</v>
      </c>
      <c r="V52" s="382" t="s">
        <v>38</v>
      </c>
      <c r="W52" s="382" t="s">
        <v>38</v>
      </c>
      <c r="X52" s="382" t="s">
        <v>38</v>
      </c>
      <c r="Y52" s="382">
        <v>1</v>
      </c>
      <c r="Z52" s="382" t="s">
        <v>38</v>
      </c>
      <c r="AA52" s="382">
        <v>1</v>
      </c>
      <c r="AB52" s="382">
        <v>1</v>
      </c>
      <c r="AC52" s="382" t="s">
        <v>38</v>
      </c>
      <c r="AD52" s="382" t="s">
        <v>38</v>
      </c>
      <c r="AE52" s="382">
        <v>1</v>
      </c>
      <c r="AF52" s="382">
        <v>1</v>
      </c>
      <c r="AG52" s="382" t="s">
        <v>38</v>
      </c>
      <c r="AH52" s="382" t="s">
        <v>38</v>
      </c>
      <c r="AI52" s="382" t="s">
        <v>38</v>
      </c>
      <c r="AJ52" s="382">
        <v>1</v>
      </c>
      <c r="AK52" s="382" t="s">
        <v>38</v>
      </c>
      <c r="AL52" s="382">
        <v>1</v>
      </c>
      <c r="AM52" s="382">
        <v>4</v>
      </c>
      <c r="AN52" s="382" t="s">
        <v>38</v>
      </c>
      <c r="AO52" s="382">
        <v>1</v>
      </c>
      <c r="AP52" s="382">
        <v>1</v>
      </c>
      <c r="AQ52" s="382">
        <v>1</v>
      </c>
      <c r="AR52" s="382">
        <v>2</v>
      </c>
      <c r="AS52" s="382">
        <v>1</v>
      </c>
      <c r="AT52" s="382">
        <v>1</v>
      </c>
      <c r="AU52" s="382">
        <v>3</v>
      </c>
      <c r="AV52" s="382">
        <v>3</v>
      </c>
      <c r="AW52" s="382">
        <v>2</v>
      </c>
      <c r="AX52" s="382">
        <v>3</v>
      </c>
      <c r="AY52" s="382">
        <v>2</v>
      </c>
      <c r="AZ52" s="382" t="s">
        <v>38</v>
      </c>
      <c r="BA52" s="382" t="s">
        <v>38</v>
      </c>
      <c r="BB52" s="382">
        <v>1</v>
      </c>
      <c r="BC52" s="382">
        <v>1</v>
      </c>
      <c r="BD52" s="382" t="s">
        <v>38</v>
      </c>
      <c r="BE52" s="382" t="s">
        <v>38</v>
      </c>
      <c r="BF52" s="382">
        <v>1</v>
      </c>
      <c r="BG52" s="382">
        <v>1</v>
      </c>
      <c r="BH52" s="382">
        <v>1</v>
      </c>
      <c r="BI52" s="382" t="s">
        <v>38</v>
      </c>
      <c r="BJ52" s="382" t="s">
        <v>38</v>
      </c>
      <c r="BK52" s="382">
        <v>2</v>
      </c>
      <c r="BL52" s="382">
        <v>3</v>
      </c>
      <c r="BM52" s="382">
        <v>2</v>
      </c>
      <c r="BN52" s="382" t="s">
        <v>38</v>
      </c>
      <c r="BO52" s="382">
        <v>3</v>
      </c>
      <c r="BP52" s="382" t="s">
        <v>38</v>
      </c>
      <c r="BQ52" s="382">
        <v>4</v>
      </c>
      <c r="BR52" s="382">
        <v>1</v>
      </c>
      <c r="BS52" s="382">
        <v>1</v>
      </c>
      <c r="BT52" s="382">
        <v>1</v>
      </c>
      <c r="BU52" s="382">
        <v>3</v>
      </c>
      <c r="BV52" s="382">
        <v>2</v>
      </c>
      <c r="BW52" s="382">
        <v>2</v>
      </c>
      <c r="BX52" s="382">
        <v>3</v>
      </c>
      <c r="BY52" s="382">
        <v>1</v>
      </c>
      <c r="BZ52" s="382" t="s">
        <v>38</v>
      </c>
      <c r="CA52" s="382">
        <v>1</v>
      </c>
      <c r="CB52" s="382">
        <v>4</v>
      </c>
      <c r="CC52" s="382" t="s">
        <v>38</v>
      </c>
      <c r="CD52" s="381" t="s">
        <v>38</v>
      </c>
      <c r="CE52" s="185">
        <f t="shared" si="0"/>
        <v>27</v>
      </c>
      <c r="CF52" s="14">
        <f t="shared" si="1"/>
        <v>52</v>
      </c>
      <c r="CG52" s="21">
        <f t="shared" si="2"/>
        <v>0.65822784810126578</v>
      </c>
      <c r="CH52" s="16" t="str">
        <f t="shared" si="3"/>
        <v/>
      </c>
      <c r="CI52" s="16" t="str">
        <f t="shared" si="4"/>
        <v/>
      </c>
      <c r="CJ52" s="16">
        <f t="shared" si="5"/>
        <v>1</v>
      </c>
      <c r="CK52" s="16" t="str">
        <f t="shared" si="6"/>
        <v/>
      </c>
      <c r="CM52" s="230">
        <f t="shared" si="7"/>
        <v>27</v>
      </c>
      <c r="CN52" s="231">
        <f t="shared" si="8"/>
        <v>11</v>
      </c>
      <c r="CO52" s="171">
        <f t="shared" si="9"/>
        <v>9</v>
      </c>
      <c r="CP52" s="307">
        <f t="shared" si="10"/>
        <v>5</v>
      </c>
      <c r="CQ52" s="16"/>
      <c r="CS52">
        <v>2</v>
      </c>
      <c r="CT52">
        <v>3</v>
      </c>
    </row>
    <row r="53" spans="1:98" x14ac:dyDescent="0.25">
      <c r="A53" s="311" t="s">
        <v>85</v>
      </c>
      <c r="B53" s="321">
        <v>2013</v>
      </c>
      <c r="C53" s="334" t="s">
        <v>428</v>
      </c>
      <c r="D53" s="374">
        <v>4</v>
      </c>
      <c r="E53" s="382">
        <v>1</v>
      </c>
      <c r="F53" s="382">
        <v>2</v>
      </c>
      <c r="G53" s="382">
        <v>1</v>
      </c>
      <c r="H53" s="382">
        <v>2</v>
      </c>
      <c r="I53" s="382">
        <v>1</v>
      </c>
      <c r="J53" s="382" t="s">
        <v>38</v>
      </c>
      <c r="K53" s="382" t="s">
        <v>38</v>
      </c>
      <c r="L53" s="382">
        <v>2</v>
      </c>
      <c r="M53" s="382" t="s">
        <v>38</v>
      </c>
      <c r="N53" s="382" t="s">
        <v>38</v>
      </c>
      <c r="O53" s="382">
        <v>1</v>
      </c>
      <c r="P53" s="382">
        <v>2</v>
      </c>
      <c r="Q53" s="382" t="s">
        <v>38</v>
      </c>
      <c r="R53" s="382" t="s">
        <v>38</v>
      </c>
      <c r="S53" s="382">
        <v>2</v>
      </c>
      <c r="T53" s="382">
        <v>1</v>
      </c>
      <c r="U53" s="382">
        <v>2</v>
      </c>
      <c r="V53" s="382" t="s">
        <v>38</v>
      </c>
      <c r="W53" s="382" t="s">
        <v>38</v>
      </c>
      <c r="X53" s="382">
        <v>1</v>
      </c>
      <c r="Y53" s="382" t="s">
        <v>38</v>
      </c>
      <c r="Z53" s="382" t="s">
        <v>38</v>
      </c>
      <c r="AA53" s="382" t="s">
        <v>38</v>
      </c>
      <c r="AB53" s="382">
        <v>2</v>
      </c>
      <c r="AC53" s="382">
        <v>1</v>
      </c>
      <c r="AD53" s="382" t="s">
        <v>38</v>
      </c>
      <c r="AE53" s="382">
        <v>3</v>
      </c>
      <c r="AF53" s="382">
        <v>1</v>
      </c>
      <c r="AG53" s="382">
        <v>1</v>
      </c>
      <c r="AH53" s="382" t="s">
        <v>38</v>
      </c>
      <c r="AI53" s="382" t="s">
        <v>38</v>
      </c>
      <c r="AJ53" s="382">
        <v>1</v>
      </c>
      <c r="AK53" s="382">
        <v>2</v>
      </c>
      <c r="AL53" s="382">
        <v>1</v>
      </c>
      <c r="AM53" s="382" t="s">
        <v>38</v>
      </c>
      <c r="AN53" s="382" t="s">
        <v>38</v>
      </c>
      <c r="AO53" s="382">
        <v>1</v>
      </c>
      <c r="AP53" s="382">
        <v>1</v>
      </c>
      <c r="AQ53" s="382">
        <v>2</v>
      </c>
      <c r="AR53" s="382">
        <v>1</v>
      </c>
      <c r="AS53" s="382">
        <v>1</v>
      </c>
      <c r="AT53" s="382">
        <v>1</v>
      </c>
      <c r="AU53" s="382">
        <v>2</v>
      </c>
      <c r="AV53" s="382">
        <v>2</v>
      </c>
      <c r="AW53" s="382">
        <v>1</v>
      </c>
      <c r="AX53" s="382" t="s">
        <v>38</v>
      </c>
      <c r="AY53" s="382">
        <v>3</v>
      </c>
      <c r="AZ53" s="382" t="s">
        <v>38</v>
      </c>
      <c r="BA53" s="382">
        <v>1</v>
      </c>
      <c r="BB53" s="382">
        <v>1</v>
      </c>
      <c r="BC53" s="382">
        <v>1</v>
      </c>
      <c r="BD53" s="382" t="s">
        <v>38</v>
      </c>
      <c r="BE53" s="382" t="s">
        <v>38</v>
      </c>
      <c r="BF53" s="382">
        <v>1</v>
      </c>
      <c r="BG53" s="382">
        <v>3</v>
      </c>
      <c r="BH53" s="382">
        <v>3</v>
      </c>
      <c r="BI53" s="382" t="s">
        <v>38</v>
      </c>
      <c r="BJ53" s="382" t="s">
        <v>38</v>
      </c>
      <c r="BK53" s="382" t="s">
        <v>38</v>
      </c>
      <c r="BL53" s="382">
        <v>3</v>
      </c>
      <c r="BM53" s="382">
        <v>1</v>
      </c>
      <c r="BN53" s="382" t="s">
        <v>38</v>
      </c>
      <c r="BO53" s="382">
        <v>2</v>
      </c>
      <c r="BP53" s="382" t="s">
        <v>38</v>
      </c>
      <c r="BQ53" s="382">
        <v>3</v>
      </c>
      <c r="BR53" s="382">
        <v>1</v>
      </c>
      <c r="BS53" s="382">
        <v>2</v>
      </c>
      <c r="BT53" s="382">
        <v>2</v>
      </c>
      <c r="BU53" s="382" t="s">
        <v>38</v>
      </c>
      <c r="BV53" s="382" t="s">
        <v>38</v>
      </c>
      <c r="BW53" s="382" t="s">
        <v>38</v>
      </c>
      <c r="BX53" s="382" t="s">
        <v>38</v>
      </c>
      <c r="BY53" s="382" t="s">
        <v>38</v>
      </c>
      <c r="BZ53" s="382">
        <v>2</v>
      </c>
      <c r="CA53" s="382">
        <v>2</v>
      </c>
      <c r="CB53" s="382">
        <v>4</v>
      </c>
      <c r="CC53" s="382" t="s">
        <v>38</v>
      </c>
      <c r="CD53" s="381" t="s">
        <v>38</v>
      </c>
      <c r="CE53" s="185">
        <f t="shared" si="0"/>
        <v>32</v>
      </c>
      <c r="CF53" s="14">
        <f t="shared" si="1"/>
        <v>47</v>
      </c>
      <c r="CG53" s="15">
        <f t="shared" si="2"/>
        <v>0.59493670886075944</v>
      </c>
      <c r="CH53" s="16" t="str">
        <f t="shared" si="3"/>
        <v/>
      </c>
      <c r="CI53" s="16" t="str">
        <f t="shared" si="4"/>
        <v/>
      </c>
      <c r="CJ53" s="16" t="str">
        <f t="shared" si="5"/>
        <v/>
      </c>
      <c r="CK53" s="16">
        <f t="shared" si="6"/>
        <v>1</v>
      </c>
      <c r="CM53" s="230">
        <f t="shared" si="7"/>
        <v>23</v>
      </c>
      <c r="CN53" s="231">
        <f t="shared" si="8"/>
        <v>16</v>
      </c>
      <c r="CO53" s="171">
        <f t="shared" si="9"/>
        <v>6</v>
      </c>
      <c r="CP53" s="307">
        <f t="shared" si="10"/>
        <v>2</v>
      </c>
      <c r="CQ53" s="16"/>
      <c r="CT53">
        <v>3</v>
      </c>
    </row>
    <row r="54" spans="1:98" x14ac:dyDescent="0.25">
      <c r="A54" s="311" t="s">
        <v>86</v>
      </c>
      <c r="B54" s="321">
        <v>2012</v>
      </c>
      <c r="C54" s="334" t="s">
        <v>429</v>
      </c>
      <c r="D54" s="374">
        <v>4</v>
      </c>
      <c r="E54" s="382">
        <v>2</v>
      </c>
      <c r="F54" s="382">
        <v>2</v>
      </c>
      <c r="G54" s="382">
        <v>1</v>
      </c>
      <c r="H54" s="382">
        <v>3</v>
      </c>
      <c r="I54" s="382">
        <v>4</v>
      </c>
      <c r="J54" s="382">
        <v>4</v>
      </c>
      <c r="K54" s="382">
        <v>2</v>
      </c>
      <c r="L54" s="382">
        <v>3</v>
      </c>
      <c r="M54" s="382">
        <v>2</v>
      </c>
      <c r="N54" s="382">
        <v>2</v>
      </c>
      <c r="O54" s="382">
        <v>3</v>
      </c>
      <c r="P54" s="382" t="s">
        <v>38</v>
      </c>
      <c r="Q54" s="382" t="s">
        <v>38</v>
      </c>
      <c r="R54" s="382" t="s">
        <v>38</v>
      </c>
      <c r="S54" s="382">
        <v>4</v>
      </c>
      <c r="T54" s="382">
        <v>4</v>
      </c>
      <c r="U54" s="382">
        <v>1</v>
      </c>
      <c r="V54" s="382">
        <v>3</v>
      </c>
      <c r="W54" s="382">
        <v>2</v>
      </c>
      <c r="X54" s="382">
        <v>2</v>
      </c>
      <c r="Y54" s="382">
        <v>2</v>
      </c>
      <c r="Z54" s="382" t="s">
        <v>38</v>
      </c>
      <c r="AA54" s="382">
        <v>4</v>
      </c>
      <c r="AB54" s="382">
        <v>4</v>
      </c>
      <c r="AC54" s="382">
        <v>1</v>
      </c>
      <c r="AD54" s="382">
        <v>4</v>
      </c>
      <c r="AE54" s="382" t="s">
        <v>38</v>
      </c>
      <c r="AF54" s="382">
        <v>4</v>
      </c>
      <c r="AG54" s="382">
        <v>4</v>
      </c>
      <c r="AH54" s="382">
        <v>3</v>
      </c>
      <c r="AI54" s="382">
        <v>2</v>
      </c>
      <c r="AJ54" s="382">
        <v>3</v>
      </c>
      <c r="AK54" s="382">
        <v>3</v>
      </c>
      <c r="AL54" s="382">
        <v>4</v>
      </c>
      <c r="AM54" s="382">
        <v>3</v>
      </c>
      <c r="AN54" s="382">
        <v>4</v>
      </c>
      <c r="AO54" s="382">
        <v>1</v>
      </c>
      <c r="AP54" s="382">
        <v>2</v>
      </c>
      <c r="AQ54" s="382">
        <v>2</v>
      </c>
      <c r="AR54" s="382">
        <v>4</v>
      </c>
      <c r="AS54" s="382">
        <v>4</v>
      </c>
      <c r="AT54" s="382">
        <v>4</v>
      </c>
      <c r="AU54" s="382">
        <v>4</v>
      </c>
      <c r="AV54" s="382">
        <v>2</v>
      </c>
      <c r="AW54" s="382">
        <v>4</v>
      </c>
      <c r="AX54" s="382">
        <v>4</v>
      </c>
      <c r="AY54" s="382">
        <v>4</v>
      </c>
      <c r="AZ54" s="382">
        <v>2</v>
      </c>
      <c r="BA54" s="382" t="s">
        <v>38</v>
      </c>
      <c r="BB54" s="382">
        <v>4</v>
      </c>
      <c r="BC54" s="382">
        <v>4</v>
      </c>
      <c r="BD54" s="382" t="s">
        <v>38</v>
      </c>
      <c r="BE54" s="382">
        <v>2</v>
      </c>
      <c r="BF54" s="382" t="s">
        <v>38</v>
      </c>
      <c r="BG54" s="382">
        <v>4</v>
      </c>
      <c r="BH54" s="382">
        <v>4</v>
      </c>
      <c r="BI54" s="382" t="s">
        <v>38</v>
      </c>
      <c r="BJ54" s="382" t="s">
        <v>38</v>
      </c>
      <c r="BK54" s="382">
        <v>3</v>
      </c>
      <c r="BL54" s="382">
        <v>2</v>
      </c>
      <c r="BM54" s="382">
        <v>3</v>
      </c>
      <c r="BN54" s="382" t="s">
        <v>38</v>
      </c>
      <c r="BO54" s="382">
        <v>4</v>
      </c>
      <c r="BP54" s="382">
        <v>2</v>
      </c>
      <c r="BQ54" s="382">
        <v>4</v>
      </c>
      <c r="BR54" s="382">
        <v>1</v>
      </c>
      <c r="BS54" s="382">
        <v>2</v>
      </c>
      <c r="BT54" s="382">
        <v>2</v>
      </c>
      <c r="BU54" s="382">
        <v>2</v>
      </c>
      <c r="BV54" s="382">
        <v>4</v>
      </c>
      <c r="BW54" s="382">
        <v>3</v>
      </c>
      <c r="BX54" s="382">
        <v>2</v>
      </c>
      <c r="BY54" s="382">
        <v>3</v>
      </c>
      <c r="BZ54" s="382">
        <v>4</v>
      </c>
      <c r="CA54" s="382">
        <v>4</v>
      </c>
      <c r="CB54" s="382">
        <v>4</v>
      </c>
      <c r="CC54" s="382" t="s">
        <v>38</v>
      </c>
      <c r="CD54" s="381">
        <v>3</v>
      </c>
      <c r="CE54" s="185">
        <f t="shared" si="0"/>
        <v>12</v>
      </c>
      <c r="CF54" s="14">
        <f t="shared" si="1"/>
        <v>67</v>
      </c>
      <c r="CG54" s="15">
        <f t="shared" si="2"/>
        <v>0.84810126582278478</v>
      </c>
      <c r="CH54" s="16">
        <f t="shared" si="3"/>
        <v>1</v>
      </c>
      <c r="CI54" s="16" t="str">
        <f t="shared" si="4"/>
        <v/>
      </c>
      <c r="CJ54" s="16" t="str">
        <f t="shared" si="5"/>
        <v/>
      </c>
      <c r="CK54" s="16" t="str">
        <f t="shared" si="6"/>
        <v/>
      </c>
      <c r="CM54" s="230">
        <f t="shared" si="7"/>
        <v>5</v>
      </c>
      <c r="CN54" s="231">
        <f t="shared" si="8"/>
        <v>20</v>
      </c>
      <c r="CO54" s="171">
        <f t="shared" si="9"/>
        <v>13</v>
      </c>
      <c r="CP54" s="307">
        <f t="shared" si="10"/>
        <v>29</v>
      </c>
      <c r="CQ54" s="16"/>
      <c r="CS54">
        <v>3</v>
      </c>
    </row>
    <row r="55" spans="1:98" x14ac:dyDescent="0.25">
      <c r="A55" s="311" t="s">
        <v>87</v>
      </c>
      <c r="B55" s="321">
        <v>2015</v>
      </c>
      <c r="C55" s="334" t="s">
        <v>428</v>
      </c>
      <c r="D55" s="374">
        <v>4</v>
      </c>
      <c r="E55" s="382">
        <v>1</v>
      </c>
      <c r="F55" s="382">
        <v>4</v>
      </c>
      <c r="G55" s="382">
        <v>1</v>
      </c>
      <c r="H55" s="382">
        <v>1</v>
      </c>
      <c r="I55" s="382" t="s">
        <v>38</v>
      </c>
      <c r="J55" s="382" t="s">
        <v>38</v>
      </c>
      <c r="K55" s="382" t="s">
        <v>38</v>
      </c>
      <c r="L55" s="382">
        <v>2</v>
      </c>
      <c r="M55" s="382">
        <v>1</v>
      </c>
      <c r="N55" s="382">
        <v>1</v>
      </c>
      <c r="O55" s="382">
        <v>1</v>
      </c>
      <c r="P55" s="382" t="s">
        <v>38</v>
      </c>
      <c r="Q55" s="382" t="s">
        <v>38</v>
      </c>
      <c r="R55" s="382" t="s">
        <v>38</v>
      </c>
      <c r="S55" s="382">
        <v>1</v>
      </c>
      <c r="T55" s="382">
        <v>1</v>
      </c>
      <c r="U55" s="382">
        <v>2</v>
      </c>
      <c r="V55" s="382" t="s">
        <v>38</v>
      </c>
      <c r="W55" s="382">
        <v>2</v>
      </c>
      <c r="X55" s="382">
        <v>1</v>
      </c>
      <c r="Y55" s="382">
        <v>2</v>
      </c>
      <c r="Z55" s="382" t="s">
        <v>38</v>
      </c>
      <c r="AA55" s="382">
        <v>4</v>
      </c>
      <c r="AB55" s="382">
        <v>1</v>
      </c>
      <c r="AC55" s="382">
        <v>4</v>
      </c>
      <c r="AD55" s="382" t="s">
        <v>38</v>
      </c>
      <c r="AE55" s="382">
        <v>2</v>
      </c>
      <c r="AF55" s="382">
        <v>4</v>
      </c>
      <c r="AG55" s="382">
        <v>1</v>
      </c>
      <c r="AH55" s="382">
        <v>4</v>
      </c>
      <c r="AI55" s="382">
        <v>4</v>
      </c>
      <c r="AJ55" s="382">
        <v>1</v>
      </c>
      <c r="AK55" s="382">
        <v>2</v>
      </c>
      <c r="AL55" s="382">
        <v>2</v>
      </c>
      <c r="AM55" s="382">
        <v>1</v>
      </c>
      <c r="AN55" s="382">
        <v>3</v>
      </c>
      <c r="AO55" s="382">
        <v>1</v>
      </c>
      <c r="AP55" s="382">
        <v>1</v>
      </c>
      <c r="AQ55" s="382">
        <v>1</v>
      </c>
      <c r="AR55" s="382">
        <v>1</v>
      </c>
      <c r="AS55" s="382">
        <v>2</v>
      </c>
      <c r="AT55" s="382">
        <v>3</v>
      </c>
      <c r="AU55" s="382">
        <v>3</v>
      </c>
      <c r="AV55" s="382">
        <v>1</v>
      </c>
      <c r="AW55" s="382">
        <v>2</v>
      </c>
      <c r="AX55" s="382" t="s">
        <v>38</v>
      </c>
      <c r="AY55" s="382">
        <v>4</v>
      </c>
      <c r="AZ55" s="382" t="s">
        <v>38</v>
      </c>
      <c r="BA55" s="382" t="s">
        <v>38</v>
      </c>
      <c r="BB55" s="382">
        <v>2</v>
      </c>
      <c r="BC55" s="382">
        <v>2</v>
      </c>
      <c r="BD55" s="382">
        <v>4</v>
      </c>
      <c r="BE55" s="382" t="s">
        <v>38</v>
      </c>
      <c r="BF55" s="382">
        <v>1</v>
      </c>
      <c r="BG55" s="382">
        <v>4</v>
      </c>
      <c r="BH55" s="382">
        <v>4</v>
      </c>
      <c r="BI55" s="382">
        <v>2</v>
      </c>
      <c r="BJ55" s="382">
        <v>2</v>
      </c>
      <c r="BK55" s="382">
        <v>3</v>
      </c>
      <c r="BL55" s="382">
        <v>3</v>
      </c>
      <c r="BM55" s="382">
        <v>1</v>
      </c>
      <c r="BN55" s="382" t="s">
        <v>38</v>
      </c>
      <c r="BO55" s="382">
        <v>2</v>
      </c>
      <c r="BP55" s="382" t="s">
        <v>38</v>
      </c>
      <c r="BQ55" s="382">
        <v>4</v>
      </c>
      <c r="BR55" s="382">
        <v>1</v>
      </c>
      <c r="BS55" s="382">
        <v>2</v>
      </c>
      <c r="BT55" s="382">
        <v>2</v>
      </c>
      <c r="BU55" s="382">
        <v>3</v>
      </c>
      <c r="BV55" s="382">
        <v>2</v>
      </c>
      <c r="BW55" s="382">
        <v>2</v>
      </c>
      <c r="BX55" s="382">
        <v>1</v>
      </c>
      <c r="BY55" s="382">
        <v>2</v>
      </c>
      <c r="BZ55" s="382">
        <v>4</v>
      </c>
      <c r="CA55" s="382">
        <v>3</v>
      </c>
      <c r="CB55" s="382">
        <v>2</v>
      </c>
      <c r="CC55" s="382" t="s">
        <v>38</v>
      </c>
      <c r="CD55" s="381">
        <v>3</v>
      </c>
      <c r="CE55" s="185">
        <f t="shared" si="0"/>
        <v>16</v>
      </c>
      <c r="CF55" s="14">
        <f t="shared" si="1"/>
        <v>63</v>
      </c>
      <c r="CG55" s="15">
        <f t="shared" si="2"/>
        <v>0.79746835443037978</v>
      </c>
      <c r="CH55" s="16" t="str">
        <f t="shared" si="3"/>
        <v/>
      </c>
      <c r="CI55" s="16">
        <f t="shared" si="4"/>
        <v>1</v>
      </c>
      <c r="CJ55" s="16" t="str">
        <f t="shared" si="5"/>
        <v/>
      </c>
      <c r="CK55" s="16" t="str">
        <f t="shared" si="6"/>
        <v/>
      </c>
      <c r="CM55" s="230">
        <f t="shared" si="7"/>
        <v>22</v>
      </c>
      <c r="CN55" s="231">
        <f t="shared" si="8"/>
        <v>20</v>
      </c>
      <c r="CO55" s="171">
        <f t="shared" si="9"/>
        <v>8</v>
      </c>
      <c r="CP55" s="307">
        <f t="shared" si="10"/>
        <v>13</v>
      </c>
      <c r="CQ55" s="16"/>
      <c r="CS55">
        <v>2</v>
      </c>
      <c r="CT55">
        <v>2</v>
      </c>
    </row>
    <row r="56" spans="1:98" ht="15.75" customHeight="1" x14ac:dyDescent="0.25">
      <c r="A56" s="311" t="s">
        <v>88</v>
      </c>
      <c r="B56" s="321">
        <v>2013</v>
      </c>
      <c r="C56" s="334" t="s">
        <v>429</v>
      </c>
      <c r="D56" s="374">
        <v>4</v>
      </c>
      <c r="E56" s="382">
        <v>2</v>
      </c>
      <c r="F56" s="382">
        <v>2</v>
      </c>
      <c r="G56" s="382">
        <v>1</v>
      </c>
      <c r="H56" s="382">
        <v>1</v>
      </c>
      <c r="I56" s="382">
        <v>1</v>
      </c>
      <c r="J56" s="382" t="s">
        <v>38</v>
      </c>
      <c r="K56" s="382" t="s">
        <v>38</v>
      </c>
      <c r="L56" s="382">
        <v>2</v>
      </c>
      <c r="M56" s="382">
        <v>4</v>
      </c>
      <c r="N56" s="382">
        <v>1</v>
      </c>
      <c r="O56" s="382">
        <v>1</v>
      </c>
      <c r="P56" s="382">
        <v>2</v>
      </c>
      <c r="Q56" s="382" t="s">
        <v>38</v>
      </c>
      <c r="R56" s="382" t="s">
        <v>38</v>
      </c>
      <c r="S56" s="382">
        <v>2</v>
      </c>
      <c r="T56" s="382">
        <v>1</v>
      </c>
      <c r="U56" s="382">
        <v>2</v>
      </c>
      <c r="V56" s="382">
        <v>3</v>
      </c>
      <c r="W56" s="382">
        <v>3</v>
      </c>
      <c r="X56" s="382">
        <v>2</v>
      </c>
      <c r="Y56" s="382" t="s">
        <v>38</v>
      </c>
      <c r="Z56" s="382">
        <v>3</v>
      </c>
      <c r="AA56" s="382">
        <v>3</v>
      </c>
      <c r="AB56" s="382">
        <v>4</v>
      </c>
      <c r="AC56" s="382">
        <v>4</v>
      </c>
      <c r="AD56" s="382">
        <v>3</v>
      </c>
      <c r="AE56" s="382" t="s">
        <v>38</v>
      </c>
      <c r="AF56" s="382">
        <v>4</v>
      </c>
      <c r="AG56" s="382">
        <v>4</v>
      </c>
      <c r="AH56" s="382">
        <v>3</v>
      </c>
      <c r="AI56" s="382">
        <v>3</v>
      </c>
      <c r="AJ56" s="382">
        <v>2</v>
      </c>
      <c r="AK56" s="382">
        <v>4</v>
      </c>
      <c r="AL56" s="382">
        <v>1</v>
      </c>
      <c r="AM56" s="382">
        <v>3</v>
      </c>
      <c r="AN56" s="382" t="s">
        <v>38</v>
      </c>
      <c r="AO56" s="382">
        <v>4</v>
      </c>
      <c r="AP56" s="382">
        <v>1</v>
      </c>
      <c r="AQ56" s="382">
        <v>1</v>
      </c>
      <c r="AR56" s="382">
        <v>3</v>
      </c>
      <c r="AS56" s="382">
        <v>2</v>
      </c>
      <c r="AT56" s="382">
        <v>3</v>
      </c>
      <c r="AU56" s="382">
        <v>4</v>
      </c>
      <c r="AV56" s="382">
        <v>4</v>
      </c>
      <c r="AW56" s="382">
        <v>3</v>
      </c>
      <c r="AX56" s="382">
        <v>1</v>
      </c>
      <c r="AY56" s="382">
        <v>1</v>
      </c>
      <c r="AZ56" s="382">
        <v>2</v>
      </c>
      <c r="BA56" s="382" t="s">
        <v>38</v>
      </c>
      <c r="BB56" s="382">
        <v>4</v>
      </c>
      <c r="BC56" s="382">
        <v>4</v>
      </c>
      <c r="BD56" s="382">
        <v>1</v>
      </c>
      <c r="BE56" s="382" t="s">
        <v>38</v>
      </c>
      <c r="BF56" s="382">
        <v>4</v>
      </c>
      <c r="BG56" s="382">
        <v>4</v>
      </c>
      <c r="BH56" s="382">
        <v>2</v>
      </c>
      <c r="BI56" s="382">
        <v>3</v>
      </c>
      <c r="BJ56" s="382">
        <v>3</v>
      </c>
      <c r="BK56" s="382">
        <v>3</v>
      </c>
      <c r="BL56" s="382">
        <v>3</v>
      </c>
      <c r="BM56" s="382" t="s">
        <v>38</v>
      </c>
      <c r="BN56" s="382" t="s">
        <v>38</v>
      </c>
      <c r="BO56" s="382">
        <v>3</v>
      </c>
      <c r="BP56" s="382">
        <v>4</v>
      </c>
      <c r="BQ56" s="382">
        <v>2</v>
      </c>
      <c r="BR56" s="382">
        <v>4</v>
      </c>
      <c r="BS56" s="382">
        <v>2</v>
      </c>
      <c r="BT56" s="382">
        <v>3</v>
      </c>
      <c r="BU56" s="382">
        <v>4</v>
      </c>
      <c r="BV56" s="382">
        <v>1</v>
      </c>
      <c r="BW56" s="382">
        <v>1</v>
      </c>
      <c r="BX56" s="382">
        <v>1</v>
      </c>
      <c r="BY56" s="382">
        <v>1</v>
      </c>
      <c r="BZ56" s="382">
        <v>2</v>
      </c>
      <c r="CA56" s="382">
        <v>2</v>
      </c>
      <c r="CB56" s="382">
        <v>2</v>
      </c>
      <c r="CC56" s="382">
        <v>2</v>
      </c>
      <c r="CD56" s="381">
        <v>2</v>
      </c>
      <c r="CE56" s="185">
        <f t="shared" si="0"/>
        <v>11</v>
      </c>
      <c r="CF56" s="14">
        <f t="shared" si="1"/>
        <v>68</v>
      </c>
      <c r="CG56" s="15">
        <f t="shared" si="2"/>
        <v>0.86075949367088611</v>
      </c>
      <c r="CH56" s="16">
        <f t="shared" si="3"/>
        <v>1</v>
      </c>
      <c r="CI56" s="16" t="str">
        <f t="shared" si="4"/>
        <v/>
      </c>
      <c r="CJ56" s="16" t="str">
        <f t="shared" si="5"/>
        <v/>
      </c>
      <c r="CK56" s="16" t="str">
        <f t="shared" si="6"/>
        <v/>
      </c>
      <c r="CM56" s="230">
        <f t="shared" si="7"/>
        <v>16</v>
      </c>
      <c r="CN56" s="231">
        <f t="shared" si="8"/>
        <v>18</v>
      </c>
      <c r="CO56" s="171">
        <f t="shared" si="9"/>
        <v>17</v>
      </c>
      <c r="CP56" s="307">
        <f t="shared" si="10"/>
        <v>17</v>
      </c>
      <c r="CQ56" s="16"/>
      <c r="CS56">
        <v>1</v>
      </c>
      <c r="CT56">
        <v>3</v>
      </c>
    </row>
    <row r="57" spans="1:98" x14ac:dyDescent="0.25">
      <c r="A57" s="311" t="s">
        <v>89</v>
      </c>
      <c r="B57" s="321">
        <v>2013</v>
      </c>
      <c r="C57" s="334" t="s">
        <v>429</v>
      </c>
      <c r="D57" s="374">
        <v>4</v>
      </c>
      <c r="E57" s="382">
        <v>3</v>
      </c>
      <c r="F57" s="382">
        <v>3</v>
      </c>
      <c r="G57" s="382">
        <v>2</v>
      </c>
      <c r="H57" s="382">
        <v>1</v>
      </c>
      <c r="I57" s="382">
        <v>1</v>
      </c>
      <c r="J57" s="382" t="s">
        <v>38</v>
      </c>
      <c r="K57" s="382" t="s">
        <v>38</v>
      </c>
      <c r="L57" s="382">
        <v>2</v>
      </c>
      <c r="M57" s="382">
        <v>4</v>
      </c>
      <c r="N57" s="382">
        <v>1</v>
      </c>
      <c r="O57" s="382">
        <v>3</v>
      </c>
      <c r="P57" s="382">
        <v>3</v>
      </c>
      <c r="Q57" s="382">
        <v>1</v>
      </c>
      <c r="R57" s="382">
        <v>1</v>
      </c>
      <c r="S57" s="382">
        <v>2</v>
      </c>
      <c r="T57" s="382">
        <v>1</v>
      </c>
      <c r="U57" s="382">
        <v>3</v>
      </c>
      <c r="V57" s="382" t="s">
        <v>38</v>
      </c>
      <c r="W57" s="382">
        <v>4</v>
      </c>
      <c r="X57" s="382" t="s">
        <v>38</v>
      </c>
      <c r="Y57" s="382">
        <v>4</v>
      </c>
      <c r="Z57" s="382">
        <v>1</v>
      </c>
      <c r="AA57" s="382">
        <v>4</v>
      </c>
      <c r="AB57" s="382">
        <v>3</v>
      </c>
      <c r="AC57" s="382">
        <v>1</v>
      </c>
      <c r="AD57" s="382">
        <v>3</v>
      </c>
      <c r="AE57" s="382" t="s">
        <v>38</v>
      </c>
      <c r="AF57" s="382">
        <v>4</v>
      </c>
      <c r="AG57" s="382">
        <v>3</v>
      </c>
      <c r="AH57" s="382">
        <v>3</v>
      </c>
      <c r="AI57" s="382">
        <v>4</v>
      </c>
      <c r="AJ57" s="382">
        <v>1</v>
      </c>
      <c r="AK57" s="382">
        <v>2</v>
      </c>
      <c r="AL57" s="382">
        <v>3</v>
      </c>
      <c r="AM57" s="382">
        <v>4</v>
      </c>
      <c r="AN57" s="382">
        <v>3</v>
      </c>
      <c r="AO57" s="382">
        <v>4</v>
      </c>
      <c r="AP57" s="382">
        <v>2</v>
      </c>
      <c r="AQ57" s="382">
        <v>2</v>
      </c>
      <c r="AR57" s="382">
        <v>2</v>
      </c>
      <c r="AS57" s="382">
        <v>3</v>
      </c>
      <c r="AT57" s="382">
        <v>4</v>
      </c>
      <c r="AU57" s="382">
        <v>4</v>
      </c>
      <c r="AV57" s="382">
        <v>3</v>
      </c>
      <c r="AW57" s="382">
        <v>3</v>
      </c>
      <c r="AX57" s="382">
        <v>3</v>
      </c>
      <c r="AY57" s="382">
        <v>4</v>
      </c>
      <c r="AZ57" s="382">
        <v>1</v>
      </c>
      <c r="BA57" s="382">
        <v>4</v>
      </c>
      <c r="BB57" s="382">
        <v>4</v>
      </c>
      <c r="BC57" s="382">
        <v>4</v>
      </c>
      <c r="BD57" s="382">
        <v>3</v>
      </c>
      <c r="BE57" s="382" t="s">
        <v>38</v>
      </c>
      <c r="BF57" s="382" t="s">
        <v>38</v>
      </c>
      <c r="BG57" s="382">
        <v>2</v>
      </c>
      <c r="BH57" s="382">
        <v>2</v>
      </c>
      <c r="BI57" s="382">
        <v>2</v>
      </c>
      <c r="BJ57" s="382">
        <v>3</v>
      </c>
      <c r="BK57" s="382">
        <v>2</v>
      </c>
      <c r="BL57" s="382">
        <v>1</v>
      </c>
      <c r="BM57" s="382">
        <v>3</v>
      </c>
      <c r="BN57" s="382" t="s">
        <v>38</v>
      </c>
      <c r="BO57" s="382">
        <v>3</v>
      </c>
      <c r="BP57" s="382">
        <v>3</v>
      </c>
      <c r="BQ57" s="382">
        <v>3</v>
      </c>
      <c r="BR57" s="382">
        <v>3</v>
      </c>
      <c r="BS57" s="382">
        <v>2</v>
      </c>
      <c r="BT57" s="382">
        <v>2</v>
      </c>
      <c r="BU57" s="382">
        <v>4</v>
      </c>
      <c r="BV57" s="382">
        <v>1</v>
      </c>
      <c r="BW57" s="382">
        <v>3</v>
      </c>
      <c r="BX57" s="382">
        <v>1</v>
      </c>
      <c r="BY57" s="382">
        <v>2</v>
      </c>
      <c r="BZ57" s="382">
        <v>4</v>
      </c>
      <c r="CA57" s="382">
        <v>3</v>
      </c>
      <c r="CB57" s="382">
        <v>3</v>
      </c>
      <c r="CC57" s="382" t="s">
        <v>38</v>
      </c>
      <c r="CD57" s="381">
        <v>3</v>
      </c>
      <c r="CE57" s="185">
        <f t="shared" si="0"/>
        <v>9</v>
      </c>
      <c r="CF57" s="14">
        <f t="shared" si="1"/>
        <v>70</v>
      </c>
      <c r="CG57" s="15">
        <f t="shared" si="2"/>
        <v>0.88607594936708856</v>
      </c>
      <c r="CH57" s="16">
        <f t="shared" si="3"/>
        <v>1</v>
      </c>
      <c r="CI57" s="16" t="str">
        <f t="shared" si="4"/>
        <v/>
      </c>
      <c r="CJ57" s="16" t="str">
        <f t="shared" si="5"/>
        <v/>
      </c>
      <c r="CK57" s="16" t="str">
        <f t="shared" si="6"/>
        <v/>
      </c>
      <c r="CM57" s="230">
        <f t="shared" si="7"/>
        <v>13</v>
      </c>
      <c r="CN57" s="231">
        <f t="shared" si="8"/>
        <v>14</v>
      </c>
      <c r="CO57" s="171">
        <f t="shared" si="9"/>
        <v>26</v>
      </c>
      <c r="CP57" s="307">
        <f t="shared" si="10"/>
        <v>17</v>
      </c>
      <c r="CQ57" s="16"/>
      <c r="CS57">
        <v>3</v>
      </c>
      <c r="CT57">
        <v>4</v>
      </c>
    </row>
    <row r="58" spans="1:98" x14ac:dyDescent="0.25">
      <c r="A58" s="311" t="s">
        <v>90</v>
      </c>
      <c r="B58" s="321">
        <v>2014</v>
      </c>
      <c r="C58" s="334" t="s">
        <v>429</v>
      </c>
      <c r="D58" s="374">
        <v>3</v>
      </c>
      <c r="E58" s="382">
        <v>2</v>
      </c>
      <c r="F58" s="382">
        <v>2</v>
      </c>
      <c r="G58" s="382">
        <v>1</v>
      </c>
      <c r="H58" s="382">
        <v>3</v>
      </c>
      <c r="I58" s="382">
        <v>1</v>
      </c>
      <c r="J58" s="382" t="s">
        <v>38</v>
      </c>
      <c r="K58" s="382" t="s">
        <v>38</v>
      </c>
      <c r="L58" s="382">
        <v>2</v>
      </c>
      <c r="M58" s="382">
        <v>4</v>
      </c>
      <c r="N58" s="382">
        <v>3</v>
      </c>
      <c r="O58" s="382">
        <v>1</v>
      </c>
      <c r="P58" s="382">
        <v>2</v>
      </c>
      <c r="Q58" s="382">
        <v>1</v>
      </c>
      <c r="R58" s="382">
        <v>3</v>
      </c>
      <c r="S58" s="382">
        <v>2</v>
      </c>
      <c r="T58" s="382">
        <v>1</v>
      </c>
      <c r="U58" s="382">
        <v>2</v>
      </c>
      <c r="V58" s="382">
        <v>1</v>
      </c>
      <c r="W58" s="382">
        <v>2</v>
      </c>
      <c r="X58" s="382">
        <v>4</v>
      </c>
      <c r="Y58" s="382">
        <v>1</v>
      </c>
      <c r="Z58" s="382">
        <v>3</v>
      </c>
      <c r="AA58" s="382">
        <v>1</v>
      </c>
      <c r="AB58" s="382">
        <v>3</v>
      </c>
      <c r="AC58" s="382">
        <v>1</v>
      </c>
      <c r="AD58" s="382">
        <v>3</v>
      </c>
      <c r="AE58" s="382">
        <v>3</v>
      </c>
      <c r="AF58" s="382">
        <v>3</v>
      </c>
      <c r="AG58" s="382">
        <v>1</v>
      </c>
      <c r="AH58" s="382">
        <v>1</v>
      </c>
      <c r="AI58" s="382">
        <v>2</v>
      </c>
      <c r="AJ58" s="382">
        <v>1</v>
      </c>
      <c r="AK58" s="382" t="s">
        <v>38</v>
      </c>
      <c r="AL58" s="382">
        <v>1</v>
      </c>
      <c r="AM58" s="382">
        <v>4</v>
      </c>
      <c r="AN58" s="382">
        <v>2</v>
      </c>
      <c r="AO58" s="382">
        <v>1</v>
      </c>
      <c r="AP58" s="382">
        <v>4</v>
      </c>
      <c r="AQ58" s="382">
        <v>4</v>
      </c>
      <c r="AR58" s="382">
        <v>2</v>
      </c>
      <c r="AS58" s="382">
        <v>2</v>
      </c>
      <c r="AT58" s="382">
        <v>1</v>
      </c>
      <c r="AU58" s="382">
        <v>1</v>
      </c>
      <c r="AV58" s="382">
        <v>2</v>
      </c>
      <c r="AW58" s="382">
        <v>3</v>
      </c>
      <c r="AX58" s="382">
        <v>2</v>
      </c>
      <c r="AY58" s="382">
        <v>4</v>
      </c>
      <c r="AZ58" s="382">
        <v>3</v>
      </c>
      <c r="BA58" s="382">
        <v>1</v>
      </c>
      <c r="BB58" s="382">
        <v>3</v>
      </c>
      <c r="BC58" s="382">
        <v>2</v>
      </c>
      <c r="BD58" s="382">
        <v>2</v>
      </c>
      <c r="BE58" s="382">
        <v>4</v>
      </c>
      <c r="BF58" s="382">
        <v>3</v>
      </c>
      <c r="BG58" s="382">
        <v>4</v>
      </c>
      <c r="BH58" s="382">
        <v>3</v>
      </c>
      <c r="BI58" s="382">
        <v>2</v>
      </c>
      <c r="BJ58" s="382">
        <v>2</v>
      </c>
      <c r="BK58" s="382">
        <v>2</v>
      </c>
      <c r="BL58" s="382">
        <v>3</v>
      </c>
      <c r="BM58" s="382">
        <v>3</v>
      </c>
      <c r="BN58" s="382" t="s">
        <v>38</v>
      </c>
      <c r="BO58" s="382">
        <v>3</v>
      </c>
      <c r="BP58" s="382">
        <v>3</v>
      </c>
      <c r="BQ58" s="382">
        <v>4</v>
      </c>
      <c r="BR58" s="382">
        <v>3</v>
      </c>
      <c r="BS58" s="382">
        <v>1</v>
      </c>
      <c r="BT58" s="382">
        <v>1</v>
      </c>
      <c r="BU58" s="382">
        <v>3</v>
      </c>
      <c r="BV58" s="382">
        <v>2</v>
      </c>
      <c r="BW58" s="382">
        <v>3</v>
      </c>
      <c r="BX58" s="382">
        <v>3</v>
      </c>
      <c r="BY58" s="382">
        <v>2</v>
      </c>
      <c r="BZ58" s="382">
        <v>2</v>
      </c>
      <c r="CA58" s="382">
        <v>2</v>
      </c>
      <c r="CB58" s="382">
        <v>2</v>
      </c>
      <c r="CC58" s="382">
        <v>1</v>
      </c>
      <c r="CD58" s="381">
        <v>3</v>
      </c>
      <c r="CE58" s="185">
        <f t="shared" si="0"/>
        <v>4</v>
      </c>
      <c r="CF58" s="14">
        <f t="shared" si="1"/>
        <v>75</v>
      </c>
      <c r="CG58" s="15">
        <f t="shared" si="2"/>
        <v>0.94936708860759489</v>
      </c>
      <c r="CH58" s="16">
        <f t="shared" si="3"/>
        <v>1</v>
      </c>
      <c r="CI58" s="16" t="str">
        <f t="shared" si="4"/>
        <v/>
      </c>
      <c r="CJ58" s="16" t="str">
        <f t="shared" si="5"/>
        <v/>
      </c>
      <c r="CK58" s="16" t="str">
        <f t="shared" si="6"/>
        <v/>
      </c>
      <c r="CM58" s="230">
        <f t="shared" si="7"/>
        <v>20</v>
      </c>
      <c r="CN58" s="231">
        <f t="shared" si="8"/>
        <v>23</v>
      </c>
      <c r="CO58" s="171">
        <f t="shared" si="9"/>
        <v>23</v>
      </c>
      <c r="CP58" s="307">
        <f t="shared" si="10"/>
        <v>9</v>
      </c>
      <c r="CQ58" s="16"/>
      <c r="CS58">
        <v>3</v>
      </c>
      <c r="CT58">
        <v>4</v>
      </c>
    </row>
    <row r="59" spans="1:98" x14ac:dyDescent="0.25">
      <c r="A59" s="311" t="s">
        <v>91</v>
      </c>
      <c r="B59" s="321">
        <v>2011</v>
      </c>
      <c r="C59" s="334" t="s">
        <v>427</v>
      </c>
      <c r="D59" s="374">
        <v>4</v>
      </c>
      <c r="E59" s="382">
        <v>3</v>
      </c>
      <c r="F59" s="382">
        <v>3</v>
      </c>
      <c r="G59" s="382">
        <v>1</v>
      </c>
      <c r="H59" s="382">
        <v>3</v>
      </c>
      <c r="I59" s="382">
        <v>4</v>
      </c>
      <c r="J59" s="382">
        <v>3</v>
      </c>
      <c r="K59" s="382">
        <v>1</v>
      </c>
      <c r="L59" s="382">
        <v>3</v>
      </c>
      <c r="M59" s="382">
        <v>3</v>
      </c>
      <c r="N59" s="382">
        <v>3</v>
      </c>
      <c r="O59" s="382">
        <v>1</v>
      </c>
      <c r="P59" s="382">
        <v>3</v>
      </c>
      <c r="Q59" s="382">
        <v>1</v>
      </c>
      <c r="R59" s="382">
        <v>4</v>
      </c>
      <c r="S59" s="382">
        <v>3</v>
      </c>
      <c r="T59" s="382">
        <v>1</v>
      </c>
      <c r="U59" s="382">
        <v>3</v>
      </c>
      <c r="V59" s="382">
        <v>1</v>
      </c>
      <c r="W59" s="382" t="s">
        <v>38</v>
      </c>
      <c r="X59" s="382">
        <v>1</v>
      </c>
      <c r="Y59" s="382" t="s">
        <v>38</v>
      </c>
      <c r="Z59" s="382">
        <v>1</v>
      </c>
      <c r="AA59" s="382">
        <v>3</v>
      </c>
      <c r="AB59" s="382">
        <v>4</v>
      </c>
      <c r="AC59" s="382">
        <v>4</v>
      </c>
      <c r="AD59" s="382">
        <v>3</v>
      </c>
      <c r="AE59" s="382">
        <v>4</v>
      </c>
      <c r="AF59" s="382">
        <v>2</v>
      </c>
      <c r="AG59" s="382">
        <v>2</v>
      </c>
      <c r="AH59" s="382">
        <v>4</v>
      </c>
      <c r="AI59" s="382">
        <v>3</v>
      </c>
      <c r="AJ59" s="382">
        <v>3</v>
      </c>
      <c r="AK59" s="382">
        <v>4</v>
      </c>
      <c r="AL59" s="382">
        <v>4</v>
      </c>
      <c r="AM59" s="382">
        <v>1</v>
      </c>
      <c r="AN59" s="382">
        <v>4</v>
      </c>
      <c r="AO59" s="382">
        <v>1</v>
      </c>
      <c r="AP59" s="382">
        <v>4</v>
      </c>
      <c r="AQ59" s="382">
        <v>4</v>
      </c>
      <c r="AR59" s="382">
        <v>1</v>
      </c>
      <c r="AS59" s="382">
        <v>1</v>
      </c>
      <c r="AT59" s="382">
        <v>1</v>
      </c>
      <c r="AU59" s="382">
        <v>2</v>
      </c>
      <c r="AV59" s="382">
        <v>2</v>
      </c>
      <c r="AW59" s="382">
        <v>2</v>
      </c>
      <c r="AX59" s="382">
        <v>1</v>
      </c>
      <c r="AY59" s="382">
        <v>2</v>
      </c>
      <c r="AZ59" s="382">
        <v>2</v>
      </c>
      <c r="BA59" s="382" t="s">
        <v>38</v>
      </c>
      <c r="BB59" s="382">
        <v>2</v>
      </c>
      <c r="BC59" s="382">
        <v>1</v>
      </c>
      <c r="BD59" s="382" t="s">
        <v>38</v>
      </c>
      <c r="BE59" s="382">
        <v>4</v>
      </c>
      <c r="BF59" s="382">
        <v>3</v>
      </c>
      <c r="BG59" s="382">
        <v>4</v>
      </c>
      <c r="BH59" s="382">
        <v>3</v>
      </c>
      <c r="BI59" s="382">
        <v>1</v>
      </c>
      <c r="BJ59" s="382">
        <v>2</v>
      </c>
      <c r="BK59" s="382">
        <v>3</v>
      </c>
      <c r="BL59" s="382">
        <v>3</v>
      </c>
      <c r="BM59" s="382">
        <v>2</v>
      </c>
      <c r="BN59" s="382">
        <v>3</v>
      </c>
      <c r="BO59" s="382">
        <v>3</v>
      </c>
      <c r="BP59" s="382">
        <v>3</v>
      </c>
      <c r="BQ59" s="382">
        <v>4</v>
      </c>
      <c r="BR59" s="382">
        <v>4</v>
      </c>
      <c r="BS59" s="382">
        <v>2</v>
      </c>
      <c r="BT59" s="382">
        <v>3</v>
      </c>
      <c r="BU59" s="382">
        <v>3</v>
      </c>
      <c r="BV59" s="382">
        <v>3</v>
      </c>
      <c r="BW59" s="382">
        <v>2</v>
      </c>
      <c r="BX59" s="382">
        <v>4</v>
      </c>
      <c r="BY59" s="382">
        <v>2</v>
      </c>
      <c r="BZ59" s="382">
        <v>3</v>
      </c>
      <c r="CA59" s="382">
        <v>3</v>
      </c>
      <c r="CB59" s="382">
        <v>3</v>
      </c>
      <c r="CC59" s="382" t="s">
        <v>38</v>
      </c>
      <c r="CD59" s="381">
        <v>3</v>
      </c>
      <c r="CE59" s="185">
        <f t="shared" si="0"/>
        <v>5</v>
      </c>
      <c r="CF59" s="14">
        <f t="shared" si="1"/>
        <v>74</v>
      </c>
      <c r="CG59" s="15">
        <f t="shared" si="2"/>
        <v>0.93670886075949367</v>
      </c>
      <c r="CH59" s="16">
        <f t="shared" si="3"/>
        <v>1</v>
      </c>
      <c r="CI59" s="16" t="str">
        <f t="shared" si="4"/>
        <v/>
      </c>
      <c r="CJ59" s="16" t="str">
        <f t="shared" si="5"/>
        <v/>
      </c>
      <c r="CK59" s="16" t="str">
        <f t="shared" si="6"/>
        <v/>
      </c>
      <c r="CM59" s="230">
        <f t="shared" si="7"/>
        <v>16</v>
      </c>
      <c r="CN59" s="231">
        <f t="shared" si="8"/>
        <v>13</v>
      </c>
      <c r="CO59" s="171">
        <f t="shared" si="9"/>
        <v>28</v>
      </c>
      <c r="CP59" s="307">
        <f t="shared" si="10"/>
        <v>17</v>
      </c>
      <c r="CQ59" s="16"/>
      <c r="CS59">
        <v>2</v>
      </c>
      <c r="CT59">
        <v>3</v>
      </c>
    </row>
    <row r="60" spans="1:98" x14ac:dyDescent="0.25">
      <c r="A60" s="313" t="s">
        <v>398</v>
      </c>
      <c r="B60" s="323">
        <v>2011</v>
      </c>
      <c r="C60" s="334" t="s">
        <v>427</v>
      </c>
      <c r="D60" s="374">
        <v>4</v>
      </c>
      <c r="E60" s="382">
        <v>4</v>
      </c>
      <c r="F60" s="382">
        <v>3</v>
      </c>
      <c r="G60" s="382">
        <v>4</v>
      </c>
      <c r="H60" s="382">
        <v>4</v>
      </c>
      <c r="I60" s="382">
        <v>4</v>
      </c>
      <c r="J60" s="382">
        <v>3</v>
      </c>
      <c r="K60" s="382">
        <v>1</v>
      </c>
      <c r="L60" s="382">
        <v>3</v>
      </c>
      <c r="M60" s="382">
        <v>4</v>
      </c>
      <c r="N60" s="382">
        <v>2</v>
      </c>
      <c r="O60" s="382">
        <v>3</v>
      </c>
      <c r="P60" s="382" t="s">
        <v>38</v>
      </c>
      <c r="Q60" s="382" t="s">
        <v>38</v>
      </c>
      <c r="R60" s="382" t="s">
        <v>38</v>
      </c>
      <c r="S60" s="382">
        <v>3</v>
      </c>
      <c r="T60" s="382">
        <v>1</v>
      </c>
      <c r="U60" s="382">
        <v>3</v>
      </c>
      <c r="V60" s="382">
        <v>1</v>
      </c>
      <c r="W60" s="382" t="s">
        <v>38</v>
      </c>
      <c r="X60" s="382" t="s">
        <v>38</v>
      </c>
      <c r="Y60" s="382">
        <v>3</v>
      </c>
      <c r="Z60" s="382">
        <v>2</v>
      </c>
      <c r="AA60" s="382">
        <v>1</v>
      </c>
      <c r="AB60" s="382">
        <v>3</v>
      </c>
      <c r="AC60" s="382">
        <v>3</v>
      </c>
      <c r="AD60" s="382">
        <v>2</v>
      </c>
      <c r="AE60" s="382">
        <v>3</v>
      </c>
      <c r="AF60" s="382">
        <v>4</v>
      </c>
      <c r="AG60" s="382">
        <v>3</v>
      </c>
      <c r="AH60" s="382">
        <v>3</v>
      </c>
      <c r="AI60" s="382">
        <v>3</v>
      </c>
      <c r="AJ60" s="382">
        <v>3</v>
      </c>
      <c r="AK60" s="382">
        <v>3</v>
      </c>
      <c r="AL60" s="382">
        <v>4</v>
      </c>
      <c r="AM60" s="382">
        <v>3</v>
      </c>
      <c r="AN60" s="382">
        <v>3</v>
      </c>
      <c r="AO60" s="382">
        <v>1</v>
      </c>
      <c r="AP60" s="382">
        <v>4</v>
      </c>
      <c r="AQ60" s="382">
        <v>4</v>
      </c>
      <c r="AR60" s="382">
        <v>3</v>
      </c>
      <c r="AS60" s="382">
        <v>1</v>
      </c>
      <c r="AT60" s="382">
        <v>2</v>
      </c>
      <c r="AU60" s="382">
        <v>2</v>
      </c>
      <c r="AV60" s="382">
        <v>2</v>
      </c>
      <c r="AW60" s="382">
        <v>2</v>
      </c>
      <c r="AX60" s="382">
        <v>1</v>
      </c>
      <c r="AY60" s="382">
        <v>2</v>
      </c>
      <c r="AZ60" s="382">
        <v>1</v>
      </c>
      <c r="BA60" s="382" t="s">
        <v>38</v>
      </c>
      <c r="BB60" s="382">
        <v>2</v>
      </c>
      <c r="BC60" s="382">
        <v>2</v>
      </c>
      <c r="BD60" s="382" t="s">
        <v>38</v>
      </c>
      <c r="BE60" s="382">
        <v>4</v>
      </c>
      <c r="BF60" s="382">
        <v>3</v>
      </c>
      <c r="BG60" s="382">
        <v>4</v>
      </c>
      <c r="BH60" s="382">
        <v>3</v>
      </c>
      <c r="BI60" s="382">
        <v>1</v>
      </c>
      <c r="BJ60" s="382">
        <v>2</v>
      </c>
      <c r="BK60" s="382">
        <v>3</v>
      </c>
      <c r="BL60" s="382">
        <v>3</v>
      </c>
      <c r="BM60" s="382">
        <v>4</v>
      </c>
      <c r="BN60" s="382">
        <v>3</v>
      </c>
      <c r="BO60" s="382">
        <v>2</v>
      </c>
      <c r="BP60" s="382">
        <v>4</v>
      </c>
      <c r="BQ60" s="382">
        <v>4</v>
      </c>
      <c r="BR60" s="382">
        <v>4</v>
      </c>
      <c r="BS60" s="382">
        <v>1</v>
      </c>
      <c r="BT60" s="382">
        <v>2</v>
      </c>
      <c r="BU60" s="382">
        <v>3</v>
      </c>
      <c r="BV60" s="382">
        <v>2</v>
      </c>
      <c r="BW60" s="382">
        <v>2</v>
      </c>
      <c r="BX60" s="382">
        <v>3</v>
      </c>
      <c r="BY60" s="382">
        <v>2</v>
      </c>
      <c r="BZ60" s="382">
        <v>2</v>
      </c>
      <c r="CA60" s="382">
        <v>3</v>
      </c>
      <c r="CB60" s="382">
        <v>4</v>
      </c>
      <c r="CC60" s="382" t="s">
        <v>38</v>
      </c>
      <c r="CD60" s="381">
        <v>3</v>
      </c>
      <c r="CE60" s="185">
        <f t="shared" si="0"/>
        <v>8</v>
      </c>
      <c r="CF60" s="14">
        <f t="shared" si="1"/>
        <v>71</v>
      </c>
      <c r="CG60" s="15">
        <f t="shared" si="2"/>
        <v>0.89873417721518989</v>
      </c>
      <c r="CH60" s="16">
        <f t="shared" si="3"/>
        <v>1</v>
      </c>
      <c r="CI60" s="16" t="str">
        <f t="shared" si="4"/>
        <v/>
      </c>
      <c r="CJ60" s="16" t="str">
        <f t="shared" si="5"/>
        <v/>
      </c>
      <c r="CK60" s="16" t="str">
        <f t="shared" si="6"/>
        <v/>
      </c>
      <c r="CM60" s="230">
        <f t="shared" si="7"/>
        <v>10</v>
      </c>
      <c r="CN60" s="231">
        <f t="shared" si="8"/>
        <v>17</v>
      </c>
      <c r="CO60" s="171">
        <f t="shared" si="9"/>
        <v>27</v>
      </c>
      <c r="CP60" s="307">
        <f t="shared" si="10"/>
        <v>17</v>
      </c>
      <c r="CQ60" s="16"/>
      <c r="CS60">
        <v>2</v>
      </c>
      <c r="CT60">
        <v>3</v>
      </c>
    </row>
    <row r="61" spans="1:98" x14ac:dyDescent="0.25">
      <c r="A61" s="311" t="s">
        <v>92</v>
      </c>
      <c r="B61" s="321">
        <v>2014</v>
      </c>
      <c r="C61" s="334" t="s">
        <v>429</v>
      </c>
      <c r="D61" s="374">
        <v>4</v>
      </c>
      <c r="E61" s="382">
        <v>1</v>
      </c>
      <c r="F61" s="382">
        <v>2</v>
      </c>
      <c r="G61" s="382">
        <v>1</v>
      </c>
      <c r="H61" s="382">
        <v>1</v>
      </c>
      <c r="I61" s="382">
        <v>2</v>
      </c>
      <c r="J61" s="382">
        <v>4</v>
      </c>
      <c r="K61" s="382">
        <v>2</v>
      </c>
      <c r="L61" s="382">
        <v>3</v>
      </c>
      <c r="M61" s="382" t="s">
        <v>38</v>
      </c>
      <c r="N61" s="382" t="s">
        <v>38</v>
      </c>
      <c r="O61" s="382">
        <v>2</v>
      </c>
      <c r="P61" s="382">
        <v>3</v>
      </c>
      <c r="Q61" s="382">
        <v>3</v>
      </c>
      <c r="R61" s="382">
        <v>4</v>
      </c>
      <c r="S61" s="382">
        <v>2</v>
      </c>
      <c r="T61" s="382">
        <v>1</v>
      </c>
      <c r="U61" s="382">
        <v>1</v>
      </c>
      <c r="V61" s="382">
        <v>1</v>
      </c>
      <c r="W61" s="382">
        <v>2</v>
      </c>
      <c r="X61" s="382" t="s">
        <v>38</v>
      </c>
      <c r="Y61" s="382">
        <v>4</v>
      </c>
      <c r="Z61" s="382" t="s">
        <v>38</v>
      </c>
      <c r="AA61" s="382">
        <v>4</v>
      </c>
      <c r="AB61" s="382">
        <v>2</v>
      </c>
      <c r="AC61" s="382">
        <v>3</v>
      </c>
      <c r="AD61" s="382" t="s">
        <v>38</v>
      </c>
      <c r="AE61" s="382">
        <v>1</v>
      </c>
      <c r="AF61" s="382">
        <v>4</v>
      </c>
      <c r="AG61" s="382">
        <v>4</v>
      </c>
      <c r="AH61" s="382">
        <v>3</v>
      </c>
      <c r="AI61" s="382">
        <v>4</v>
      </c>
      <c r="AJ61" s="382">
        <v>1</v>
      </c>
      <c r="AK61" s="382">
        <v>3</v>
      </c>
      <c r="AL61" s="382">
        <v>4</v>
      </c>
      <c r="AM61" s="382">
        <v>4</v>
      </c>
      <c r="AN61" s="382">
        <v>1</v>
      </c>
      <c r="AO61" s="382">
        <v>1</v>
      </c>
      <c r="AP61" s="382">
        <v>4</v>
      </c>
      <c r="AQ61" s="382">
        <v>4</v>
      </c>
      <c r="AR61" s="382">
        <v>4</v>
      </c>
      <c r="AS61" s="382">
        <v>4</v>
      </c>
      <c r="AT61" s="382">
        <v>4</v>
      </c>
      <c r="AU61" s="382">
        <v>4</v>
      </c>
      <c r="AV61" s="382">
        <v>2</v>
      </c>
      <c r="AW61" s="382">
        <v>3</v>
      </c>
      <c r="AX61" s="382">
        <v>3</v>
      </c>
      <c r="AY61" s="382">
        <v>3</v>
      </c>
      <c r="AZ61" s="382">
        <v>3</v>
      </c>
      <c r="BA61" s="382">
        <v>4</v>
      </c>
      <c r="BB61" s="382">
        <v>4</v>
      </c>
      <c r="BC61" s="382" t="s">
        <v>38</v>
      </c>
      <c r="BD61" s="382">
        <v>4</v>
      </c>
      <c r="BE61" s="382">
        <v>4</v>
      </c>
      <c r="BF61" s="382">
        <v>4</v>
      </c>
      <c r="BG61" s="382">
        <v>2</v>
      </c>
      <c r="BH61" s="382">
        <v>2</v>
      </c>
      <c r="BI61" s="382">
        <v>4</v>
      </c>
      <c r="BJ61" s="382">
        <v>4</v>
      </c>
      <c r="BK61" s="382">
        <v>3</v>
      </c>
      <c r="BL61" s="382">
        <v>1</v>
      </c>
      <c r="BM61" s="382">
        <v>1</v>
      </c>
      <c r="BN61" s="382" t="s">
        <v>38</v>
      </c>
      <c r="BO61" s="382">
        <v>3</v>
      </c>
      <c r="BP61" s="382">
        <v>4</v>
      </c>
      <c r="BQ61" s="382">
        <v>3</v>
      </c>
      <c r="BR61" s="382">
        <v>3</v>
      </c>
      <c r="BS61" s="382">
        <v>2</v>
      </c>
      <c r="BT61" s="382">
        <v>3</v>
      </c>
      <c r="BU61" s="382">
        <v>1</v>
      </c>
      <c r="BV61" s="382">
        <v>4</v>
      </c>
      <c r="BW61" s="382">
        <v>4</v>
      </c>
      <c r="BX61" s="382">
        <v>4</v>
      </c>
      <c r="BY61" s="382">
        <v>3</v>
      </c>
      <c r="BZ61" s="382">
        <v>4</v>
      </c>
      <c r="CA61" s="382">
        <v>4</v>
      </c>
      <c r="CB61" s="382">
        <v>4</v>
      </c>
      <c r="CC61" s="382">
        <v>4</v>
      </c>
      <c r="CD61" s="381">
        <v>3</v>
      </c>
      <c r="CE61" s="185">
        <f t="shared" si="0"/>
        <v>7</v>
      </c>
      <c r="CF61" s="14">
        <f t="shared" si="1"/>
        <v>72</v>
      </c>
      <c r="CG61" s="15">
        <f t="shared" si="2"/>
        <v>0.91139240506329111</v>
      </c>
      <c r="CH61" s="16">
        <f t="shared" si="3"/>
        <v>1</v>
      </c>
      <c r="CI61" s="16" t="str">
        <f t="shared" si="4"/>
        <v/>
      </c>
      <c r="CJ61" s="16" t="str">
        <f t="shared" si="5"/>
        <v/>
      </c>
      <c r="CK61" s="16" t="str">
        <f t="shared" si="6"/>
        <v/>
      </c>
      <c r="CM61" s="230">
        <f t="shared" si="7"/>
        <v>13</v>
      </c>
      <c r="CN61" s="231">
        <f t="shared" si="8"/>
        <v>11</v>
      </c>
      <c r="CO61" s="171">
        <f t="shared" si="9"/>
        <v>17</v>
      </c>
      <c r="CP61" s="307">
        <f t="shared" si="10"/>
        <v>31</v>
      </c>
      <c r="CQ61" s="16"/>
      <c r="CS61">
        <v>4</v>
      </c>
      <c r="CT61">
        <v>3</v>
      </c>
    </row>
    <row r="62" spans="1:98" x14ac:dyDescent="0.25">
      <c r="A62" s="311" t="s">
        <v>93</v>
      </c>
      <c r="B62" s="321">
        <v>2012</v>
      </c>
      <c r="C62" s="334" t="s">
        <v>428</v>
      </c>
      <c r="D62" s="374">
        <v>4</v>
      </c>
      <c r="E62" s="382">
        <v>2</v>
      </c>
      <c r="F62" s="382">
        <v>2</v>
      </c>
      <c r="G62" s="382">
        <v>1</v>
      </c>
      <c r="H62" s="382">
        <v>1</v>
      </c>
      <c r="I62" s="382">
        <v>1</v>
      </c>
      <c r="J62" s="382">
        <v>1</v>
      </c>
      <c r="K62" s="382">
        <v>1</v>
      </c>
      <c r="L62" s="382">
        <v>2</v>
      </c>
      <c r="M62" s="382" t="s">
        <v>38</v>
      </c>
      <c r="N62" s="382" t="s">
        <v>38</v>
      </c>
      <c r="O62" s="382">
        <v>1</v>
      </c>
      <c r="P62" s="382">
        <v>3</v>
      </c>
      <c r="Q62" s="382" t="s">
        <v>38</v>
      </c>
      <c r="R62" s="382" t="s">
        <v>38</v>
      </c>
      <c r="S62" s="382">
        <v>4</v>
      </c>
      <c r="T62" s="382">
        <v>4</v>
      </c>
      <c r="U62" s="382">
        <v>2</v>
      </c>
      <c r="V62" s="382" t="s">
        <v>38</v>
      </c>
      <c r="W62" s="382" t="s">
        <v>38</v>
      </c>
      <c r="X62" s="382">
        <v>2</v>
      </c>
      <c r="Y62" s="382">
        <v>1</v>
      </c>
      <c r="Z62" s="382">
        <v>1</v>
      </c>
      <c r="AA62" s="382">
        <v>3</v>
      </c>
      <c r="AB62" s="382">
        <v>1</v>
      </c>
      <c r="AC62" s="382">
        <v>1</v>
      </c>
      <c r="AD62" s="382">
        <v>1</v>
      </c>
      <c r="AE62" s="382" t="s">
        <v>38</v>
      </c>
      <c r="AF62" s="382">
        <v>2</v>
      </c>
      <c r="AG62" s="382">
        <v>2</v>
      </c>
      <c r="AH62" s="382">
        <v>2</v>
      </c>
      <c r="AI62" s="382">
        <v>2</v>
      </c>
      <c r="AJ62" s="382">
        <v>1</v>
      </c>
      <c r="AK62" s="382" t="s">
        <v>38</v>
      </c>
      <c r="AL62" s="382">
        <v>4</v>
      </c>
      <c r="AM62" s="382">
        <v>1</v>
      </c>
      <c r="AN62" s="382">
        <v>1</v>
      </c>
      <c r="AO62" s="382" t="s">
        <v>38</v>
      </c>
      <c r="AP62" s="382">
        <v>4</v>
      </c>
      <c r="AQ62" s="382">
        <v>4</v>
      </c>
      <c r="AR62" s="382">
        <v>1</v>
      </c>
      <c r="AS62" s="382">
        <v>3</v>
      </c>
      <c r="AT62" s="382">
        <v>4</v>
      </c>
      <c r="AU62" s="382">
        <v>3</v>
      </c>
      <c r="AV62" s="382">
        <v>2</v>
      </c>
      <c r="AW62" s="382">
        <v>3</v>
      </c>
      <c r="AX62" s="382">
        <v>4</v>
      </c>
      <c r="AY62" s="382">
        <v>4</v>
      </c>
      <c r="AZ62" s="382">
        <v>2</v>
      </c>
      <c r="BA62" s="382">
        <v>1</v>
      </c>
      <c r="BB62" s="382">
        <v>2</v>
      </c>
      <c r="BC62" s="382">
        <v>2</v>
      </c>
      <c r="BD62" s="382">
        <v>3</v>
      </c>
      <c r="BE62" s="382" t="s">
        <v>38</v>
      </c>
      <c r="BF62" s="382">
        <v>2</v>
      </c>
      <c r="BG62" s="382">
        <v>1</v>
      </c>
      <c r="BH62" s="382">
        <v>3</v>
      </c>
      <c r="BI62" s="382">
        <v>2</v>
      </c>
      <c r="BJ62" s="382">
        <v>2</v>
      </c>
      <c r="BK62" s="382">
        <v>3</v>
      </c>
      <c r="BL62" s="382">
        <v>2</v>
      </c>
      <c r="BM62" s="382">
        <v>3</v>
      </c>
      <c r="BN62" s="382" t="s">
        <v>38</v>
      </c>
      <c r="BO62" s="382">
        <v>1</v>
      </c>
      <c r="BP62" s="382">
        <v>1</v>
      </c>
      <c r="BQ62" s="382">
        <v>4</v>
      </c>
      <c r="BR62" s="382">
        <v>1</v>
      </c>
      <c r="BS62" s="382">
        <v>1</v>
      </c>
      <c r="BT62" s="382">
        <v>1</v>
      </c>
      <c r="BU62" s="382">
        <v>3</v>
      </c>
      <c r="BV62" s="382">
        <v>1</v>
      </c>
      <c r="BW62" s="382">
        <v>2</v>
      </c>
      <c r="BX62" s="382">
        <v>1</v>
      </c>
      <c r="BY62" s="382">
        <v>1</v>
      </c>
      <c r="BZ62" s="382">
        <v>3</v>
      </c>
      <c r="CA62" s="382">
        <v>3</v>
      </c>
      <c r="CB62" s="382">
        <v>1</v>
      </c>
      <c r="CC62" s="382" t="s">
        <v>38</v>
      </c>
      <c r="CD62" s="381">
        <v>1</v>
      </c>
      <c r="CE62" s="185">
        <f t="shared" si="0"/>
        <v>12</v>
      </c>
      <c r="CF62" s="14">
        <f t="shared" si="1"/>
        <v>67</v>
      </c>
      <c r="CG62" s="15">
        <f t="shared" si="2"/>
        <v>0.84810126582278478</v>
      </c>
      <c r="CH62" s="16">
        <f t="shared" si="3"/>
        <v>1</v>
      </c>
      <c r="CI62" s="16" t="str">
        <f t="shared" si="4"/>
        <v/>
      </c>
      <c r="CJ62" s="16" t="str">
        <f t="shared" si="5"/>
        <v/>
      </c>
      <c r="CK62" s="16" t="str">
        <f t="shared" si="6"/>
        <v/>
      </c>
      <c r="CM62" s="230">
        <f t="shared" si="7"/>
        <v>27</v>
      </c>
      <c r="CN62" s="231">
        <f t="shared" si="8"/>
        <v>18</v>
      </c>
      <c r="CO62" s="171">
        <f t="shared" si="9"/>
        <v>12</v>
      </c>
      <c r="CP62" s="307">
        <f t="shared" si="10"/>
        <v>10</v>
      </c>
      <c r="CQ62" s="16"/>
      <c r="CS62">
        <v>2</v>
      </c>
      <c r="CT62">
        <v>1</v>
      </c>
    </row>
    <row r="63" spans="1:98" x14ac:dyDescent="0.25">
      <c r="A63" s="311" t="s">
        <v>94</v>
      </c>
      <c r="B63" s="321">
        <v>2010</v>
      </c>
      <c r="C63" s="334" t="s">
        <v>429</v>
      </c>
      <c r="D63" s="374">
        <v>4</v>
      </c>
      <c r="E63" s="382">
        <v>4</v>
      </c>
      <c r="F63" s="382">
        <v>4</v>
      </c>
      <c r="G63" s="382">
        <v>4</v>
      </c>
      <c r="H63" s="382">
        <v>3</v>
      </c>
      <c r="I63" s="382">
        <v>3</v>
      </c>
      <c r="J63" s="382">
        <v>2</v>
      </c>
      <c r="K63" s="382">
        <v>1</v>
      </c>
      <c r="L63" s="382">
        <v>3</v>
      </c>
      <c r="M63" s="382">
        <v>3</v>
      </c>
      <c r="N63" s="382">
        <v>1</v>
      </c>
      <c r="O63" s="382">
        <v>4</v>
      </c>
      <c r="P63" s="382">
        <v>3</v>
      </c>
      <c r="Q63" s="382">
        <v>1</v>
      </c>
      <c r="R63" s="382">
        <v>2</v>
      </c>
      <c r="S63" s="382">
        <v>4</v>
      </c>
      <c r="T63" s="382">
        <v>2</v>
      </c>
      <c r="U63" s="382">
        <v>1</v>
      </c>
      <c r="V63" s="382">
        <v>4</v>
      </c>
      <c r="W63" s="382" t="s">
        <v>38</v>
      </c>
      <c r="X63" s="382" t="s">
        <v>38</v>
      </c>
      <c r="Y63" s="382" t="s">
        <v>38</v>
      </c>
      <c r="Z63" s="382">
        <v>4</v>
      </c>
      <c r="AA63" s="382">
        <v>2</v>
      </c>
      <c r="AB63" s="382">
        <v>3</v>
      </c>
      <c r="AC63" s="382" t="s">
        <v>38</v>
      </c>
      <c r="AD63" s="382">
        <v>3</v>
      </c>
      <c r="AE63" s="382">
        <v>3</v>
      </c>
      <c r="AF63" s="382">
        <v>4</v>
      </c>
      <c r="AG63" s="382">
        <v>3</v>
      </c>
      <c r="AH63" s="382">
        <v>1</v>
      </c>
      <c r="AI63" s="382">
        <v>1</v>
      </c>
      <c r="AJ63" s="382">
        <v>3</v>
      </c>
      <c r="AK63" s="382">
        <v>2</v>
      </c>
      <c r="AL63" s="382">
        <v>3</v>
      </c>
      <c r="AM63" s="382">
        <v>3</v>
      </c>
      <c r="AN63" s="382" t="s">
        <v>38</v>
      </c>
      <c r="AO63" s="382">
        <v>1</v>
      </c>
      <c r="AP63" s="382">
        <v>2</v>
      </c>
      <c r="AQ63" s="382">
        <v>3</v>
      </c>
      <c r="AR63" s="382">
        <v>2</v>
      </c>
      <c r="AS63" s="382">
        <v>2</v>
      </c>
      <c r="AT63" s="382">
        <v>2</v>
      </c>
      <c r="AU63" s="382">
        <v>2</v>
      </c>
      <c r="AV63" s="382">
        <v>4</v>
      </c>
      <c r="AW63" s="382">
        <v>2</v>
      </c>
      <c r="AX63" s="382">
        <v>1</v>
      </c>
      <c r="AY63" s="382">
        <v>1</v>
      </c>
      <c r="AZ63" s="382">
        <v>1</v>
      </c>
      <c r="BA63" s="382" t="s">
        <v>38</v>
      </c>
      <c r="BB63" s="382">
        <v>2</v>
      </c>
      <c r="BC63" s="382" t="s">
        <v>38</v>
      </c>
      <c r="BD63" s="382" t="s">
        <v>38</v>
      </c>
      <c r="BE63" s="382" t="s">
        <v>38</v>
      </c>
      <c r="BF63" s="382">
        <v>3</v>
      </c>
      <c r="BG63" s="382">
        <v>4</v>
      </c>
      <c r="BH63" s="382">
        <v>4</v>
      </c>
      <c r="BI63" s="382">
        <v>2</v>
      </c>
      <c r="BJ63" s="382">
        <v>2</v>
      </c>
      <c r="BK63" s="382">
        <v>3</v>
      </c>
      <c r="BL63" s="382">
        <v>3</v>
      </c>
      <c r="BM63" s="382">
        <v>4</v>
      </c>
      <c r="BN63" s="382" t="s">
        <v>38</v>
      </c>
      <c r="BO63" s="382">
        <v>1</v>
      </c>
      <c r="BP63" s="382">
        <v>3</v>
      </c>
      <c r="BQ63" s="382">
        <v>3</v>
      </c>
      <c r="BR63" s="382">
        <v>3</v>
      </c>
      <c r="BS63" s="382">
        <v>2</v>
      </c>
      <c r="BT63" s="382">
        <v>2</v>
      </c>
      <c r="BU63" s="382">
        <v>3</v>
      </c>
      <c r="BV63" s="382">
        <v>2</v>
      </c>
      <c r="BW63" s="382">
        <v>2</v>
      </c>
      <c r="BX63" s="382">
        <v>3</v>
      </c>
      <c r="BY63" s="382">
        <v>2</v>
      </c>
      <c r="BZ63" s="382">
        <v>1</v>
      </c>
      <c r="CA63" s="382">
        <v>3</v>
      </c>
      <c r="CB63" s="382">
        <v>4</v>
      </c>
      <c r="CC63" s="382" t="s">
        <v>38</v>
      </c>
      <c r="CD63" s="381">
        <v>3</v>
      </c>
      <c r="CE63" s="185">
        <f t="shared" si="0"/>
        <v>11</v>
      </c>
      <c r="CF63" s="14">
        <f t="shared" si="1"/>
        <v>68</v>
      </c>
      <c r="CG63" s="15">
        <f t="shared" si="2"/>
        <v>0.86075949367088611</v>
      </c>
      <c r="CH63" s="16">
        <f t="shared" si="3"/>
        <v>1</v>
      </c>
      <c r="CI63" s="16" t="str">
        <f t="shared" si="4"/>
        <v/>
      </c>
      <c r="CJ63" s="16" t="str">
        <f t="shared" si="5"/>
        <v/>
      </c>
      <c r="CK63" s="16" t="str">
        <f t="shared" si="6"/>
        <v/>
      </c>
      <c r="CM63" s="230">
        <f t="shared" si="7"/>
        <v>12</v>
      </c>
      <c r="CN63" s="231">
        <f t="shared" si="8"/>
        <v>19</v>
      </c>
      <c r="CO63" s="171">
        <f t="shared" si="9"/>
        <v>23</v>
      </c>
      <c r="CP63" s="307">
        <f t="shared" si="10"/>
        <v>14</v>
      </c>
      <c r="CQ63" s="16"/>
      <c r="CS63">
        <v>2</v>
      </c>
      <c r="CT63">
        <v>3</v>
      </c>
    </row>
    <row r="64" spans="1:98" x14ac:dyDescent="0.25">
      <c r="A64" s="314" t="s">
        <v>95</v>
      </c>
      <c r="B64" s="324">
        <v>2011</v>
      </c>
      <c r="C64" s="335" t="s">
        <v>427</v>
      </c>
      <c r="D64" s="380">
        <v>4</v>
      </c>
      <c r="E64" s="379">
        <v>4</v>
      </c>
      <c r="F64" s="379">
        <v>3</v>
      </c>
      <c r="G64" s="379">
        <v>2</v>
      </c>
      <c r="H64" s="379">
        <v>3</v>
      </c>
      <c r="I64" s="379">
        <v>3</v>
      </c>
      <c r="J64" s="379">
        <v>4</v>
      </c>
      <c r="K64" s="379">
        <v>4</v>
      </c>
      <c r="L64" s="379">
        <v>3</v>
      </c>
      <c r="M64" s="379">
        <v>1</v>
      </c>
      <c r="N64" s="379">
        <v>1</v>
      </c>
      <c r="O64" s="379">
        <v>4</v>
      </c>
      <c r="P64" s="379" t="s">
        <v>38</v>
      </c>
      <c r="Q64" s="376" t="s">
        <v>38</v>
      </c>
      <c r="R64" s="376" t="s">
        <v>38</v>
      </c>
      <c r="S64" s="376">
        <v>2</v>
      </c>
      <c r="T64" s="376">
        <v>1</v>
      </c>
      <c r="U64" s="376">
        <v>1</v>
      </c>
      <c r="V64" s="376" t="s">
        <v>38</v>
      </c>
      <c r="W64" s="376">
        <v>2</v>
      </c>
      <c r="X64" s="376">
        <v>4</v>
      </c>
      <c r="Y64" s="376">
        <v>1</v>
      </c>
      <c r="Z64" s="376">
        <v>3</v>
      </c>
      <c r="AA64" s="376">
        <v>3</v>
      </c>
      <c r="AB64" s="376">
        <v>4</v>
      </c>
      <c r="AC64" s="376">
        <v>3</v>
      </c>
      <c r="AD64" s="376">
        <v>1</v>
      </c>
      <c r="AE64" s="376">
        <v>1</v>
      </c>
      <c r="AF64" s="376">
        <v>4</v>
      </c>
      <c r="AG64" s="376">
        <v>4</v>
      </c>
      <c r="AH64" s="376">
        <v>3</v>
      </c>
      <c r="AI64" s="376">
        <v>1</v>
      </c>
      <c r="AJ64" s="376">
        <v>2</v>
      </c>
      <c r="AK64" s="376">
        <v>3</v>
      </c>
      <c r="AL64" s="376">
        <v>4</v>
      </c>
      <c r="AM64" s="376">
        <v>4</v>
      </c>
      <c r="AN64" s="376" t="s">
        <v>38</v>
      </c>
      <c r="AO64" s="376" t="s">
        <v>38</v>
      </c>
      <c r="AP64" s="376">
        <v>3</v>
      </c>
      <c r="AQ64" s="376">
        <v>4</v>
      </c>
      <c r="AR64" s="376">
        <v>2</v>
      </c>
      <c r="AS64" s="376">
        <v>2</v>
      </c>
      <c r="AT64" s="376">
        <v>3</v>
      </c>
      <c r="AU64" s="376">
        <v>2</v>
      </c>
      <c r="AV64" s="376">
        <v>4</v>
      </c>
      <c r="AW64" s="376">
        <v>2</v>
      </c>
      <c r="AX64" s="376">
        <v>1</v>
      </c>
      <c r="AY64" s="376">
        <v>2</v>
      </c>
      <c r="AZ64" s="376">
        <v>1</v>
      </c>
      <c r="BA64" s="376" t="s">
        <v>38</v>
      </c>
      <c r="BB64" s="376">
        <v>2</v>
      </c>
      <c r="BC64" s="376">
        <v>2</v>
      </c>
      <c r="BD64" s="376">
        <v>4</v>
      </c>
      <c r="BE64" s="376" t="s">
        <v>38</v>
      </c>
      <c r="BF64" s="376">
        <v>4</v>
      </c>
      <c r="BG64" s="376">
        <v>3</v>
      </c>
      <c r="BH64" s="376">
        <v>3</v>
      </c>
      <c r="BI64" s="376">
        <v>1</v>
      </c>
      <c r="BJ64" s="376">
        <v>2</v>
      </c>
      <c r="BK64" s="376">
        <v>2</v>
      </c>
      <c r="BL64" s="376">
        <v>2</v>
      </c>
      <c r="BM64" s="376">
        <v>4</v>
      </c>
      <c r="BN64" s="376" t="s">
        <v>38</v>
      </c>
      <c r="BO64" s="376">
        <v>3</v>
      </c>
      <c r="BP64" s="376">
        <v>3</v>
      </c>
      <c r="BQ64" s="376">
        <v>3</v>
      </c>
      <c r="BR64" s="376">
        <v>4</v>
      </c>
      <c r="BS64" s="376">
        <v>2</v>
      </c>
      <c r="BT64" s="376">
        <v>3</v>
      </c>
      <c r="BU64" s="376">
        <v>4</v>
      </c>
      <c r="BV64" s="376">
        <v>1</v>
      </c>
      <c r="BW64" s="376">
        <v>1</v>
      </c>
      <c r="BX64" s="376">
        <v>2</v>
      </c>
      <c r="BY64" s="376">
        <v>2</v>
      </c>
      <c r="BZ64" s="376">
        <v>3</v>
      </c>
      <c r="CA64" s="376">
        <v>3</v>
      </c>
      <c r="CB64" s="376">
        <v>4</v>
      </c>
      <c r="CC64" s="376">
        <v>2</v>
      </c>
      <c r="CD64" s="399">
        <v>2</v>
      </c>
      <c r="CE64" s="186">
        <f t="shared" si="0"/>
        <v>9</v>
      </c>
      <c r="CF64" s="14">
        <f t="shared" si="1"/>
        <v>70</v>
      </c>
      <c r="CG64" s="15">
        <f t="shared" si="2"/>
        <v>0.88607594936708856</v>
      </c>
      <c r="CH64" s="16">
        <f t="shared" si="3"/>
        <v>1</v>
      </c>
      <c r="CI64" s="16" t="str">
        <f t="shared" si="4"/>
        <v/>
      </c>
      <c r="CJ64" s="16" t="str">
        <f t="shared" si="5"/>
        <v/>
      </c>
      <c r="CK64" s="16" t="str">
        <f t="shared" si="6"/>
        <v/>
      </c>
      <c r="CM64" s="230">
        <f t="shared" si="7"/>
        <v>13</v>
      </c>
      <c r="CN64" s="231">
        <f t="shared" si="8"/>
        <v>19</v>
      </c>
      <c r="CO64" s="171">
        <f t="shared" si="9"/>
        <v>19</v>
      </c>
      <c r="CP64" s="307">
        <f t="shared" si="10"/>
        <v>19</v>
      </c>
      <c r="CQ64" s="16"/>
      <c r="CS64">
        <v>1</v>
      </c>
      <c r="CT64">
        <v>3</v>
      </c>
    </row>
    <row r="65" spans="1:98" x14ac:dyDescent="0.25">
      <c r="C65" s="336"/>
      <c r="D65" s="2"/>
      <c r="M65" s="13"/>
      <c r="N65" s="13"/>
      <c r="O65" s="13"/>
      <c r="P65" s="2"/>
      <c r="W65" s="2"/>
      <c r="AL65" s="2"/>
      <c r="AO65" s="13"/>
      <c r="AP65" s="40"/>
      <c r="AR65" s="6"/>
      <c r="AS65" s="7"/>
      <c r="AT65" s="7"/>
      <c r="AU65" s="8"/>
      <c r="AV65" s="7"/>
      <c r="AW65" s="7"/>
      <c r="AX65" s="7"/>
      <c r="AY65" s="7"/>
      <c r="AZ65" s="7"/>
      <c r="BA65" s="7"/>
      <c r="BB65" s="7"/>
      <c r="BC65" s="7"/>
      <c r="BD65" s="7"/>
      <c r="BE65" s="7"/>
      <c r="BF65" s="7"/>
      <c r="BG65" s="6"/>
      <c r="BH65" s="7"/>
      <c r="BI65" s="7"/>
      <c r="BJ65" s="7"/>
      <c r="BK65" s="7"/>
      <c r="BL65" s="7"/>
      <c r="BM65" s="7"/>
      <c r="BN65" s="7"/>
      <c r="BO65" s="6"/>
      <c r="BP65" s="8"/>
      <c r="BQ65" s="8"/>
      <c r="BR65" s="8"/>
      <c r="BS65" s="8"/>
      <c r="BT65" s="8"/>
      <c r="BU65" s="8"/>
      <c r="BV65" s="8"/>
      <c r="BW65" s="8"/>
      <c r="BX65" s="8"/>
      <c r="BY65" s="8"/>
      <c r="BZ65" s="397"/>
      <c r="CA65" s="9"/>
      <c r="CB65" s="9"/>
      <c r="CC65" s="9"/>
      <c r="CE65" s="398">
        <f t="shared" ref="CE65:CF65" si="11">AVERAGE(CE6:CE64)</f>
        <v>9.8644067796610173</v>
      </c>
      <c r="CF65" s="17">
        <f t="shared" si="11"/>
        <v>69.13559322033899</v>
      </c>
      <c r="CG65" s="18">
        <f>AVERAGE(CG6:CG64)</f>
        <v>0.87513409139669618</v>
      </c>
      <c r="CH65" s="19">
        <f>SUM(CH6:CH64)</f>
        <v>51</v>
      </c>
      <c r="CI65" s="20">
        <f>SUM(CI6:CI64)</f>
        <v>5</v>
      </c>
      <c r="CJ65" s="19">
        <f t="shared" ref="CJ65:CK65" si="12">SUM(CJ6:CJ64)</f>
        <v>2</v>
      </c>
      <c r="CK65" s="19">
        <f t="shared" si="12"/>
        <v>1</v>
      </c>
      <c r="CQ65" s="16"/>
      <c r="CT65">
        <v>4</v>
      </c>
    </row>
    <row r="66" spans="1:98" ht="53.25" customHeight="1" x14ac:dyDescent="0.25">
      <c r="A66" s="315" t="s">
        <v>96</v>
      </c>
      <c r="C66" s="336"/>
      <c r="D66" s="279"/>
      <c r="E66" s="12" t="s">
        <v>97</v>
      </c>
      <c r="F66" s="12" t="s">
        <v>436</v>
      </c>
      <c r="G66" s="12" t="s">
        <v>436</v>
      </c>
      <c r="H66" s="12" t="s">
        <v>436</v>
      </c>
      <c r="I66" s="12" t="s">
        <v>98</v>
      </c>
      <c r="J66" s="12"/>
      <c r="K66" s="12"/>
      <c r="L66" s="12"/>
      <c r="M66" s="13"/>
      <c r="N66" s="13"/>
      <c r="O66" s="13"/>
      <c r="P66" s="279"/>
      <c r="Q66" s="12"/>
      <c r="R66" s="12"/>
      <c r="S66" s="12"/>
      <c r="T66" s="12"/>
      <c r="U66" s="12"/>
      <c r="V66" s="12"/>
      <c r="W66" s="2"/>
      <c r="AA66" s="10" t="s">
        <v>410</v>
      </c>
      <c r="AH66" s="10" t="s">
        <v>412</v>
      </c>
      <c r="AI66" s="10" t="s">
        <v>414</v>
      </c>
      <c r="AJ66" s="10"/>
      <c r="AL66" s="2"/>
      <c r="AO66" s="13"/>
      <c r="AP66" s="10" t="s">
        <v>266</v>
      </c>
      <c r="AQ66" s="10" t="s">
        <v>266</v>
      </c>
      <c r="AR66" s="2"/>
      <c r="AU66" s="10" t="s">
        <v>99</v>
      </c>
      <c r="AW66" s="10" t="s">
        <v>100</v>
      </c>
      <c r="AX66" s="10" t="s">
        <v>101</v>
      </c>
      <c r="AY66" s="10" t="s">
        <v>99</v>
      </c>
      <c r="BG66" s="2"/>
      <c r="BK66" s="10" t="s">
        <v>414</v>
      </c>
      <c r="BL66" s="10" t="s">
        <v>414</v>
      </c>
      <c r="BO66" s="2"/>
      <c r="BU66" s="7" t="s">
        <v>98</v>
      </c>
      <c r="BV66" s="7" t="s">
        <v>98</v>
      </c>
      <c r="BW66" s="7" t="s">
        <v>98</v>
      </c>
      <c r="BX66" s="7" t="s">
        <v>98</v>
      </c>
      <c r="BY66" s="7" t="s">
        <v>98</v>
      </c>
      <c r="BZ66" s="6" t="s">
        <v>98</v>
      </c>
      <c r="CA66" s="10" t="s">
        <v>102</v>
      </c>
      <c r="CB66" s="10" t="s">
        <v>103</v>
      </c>
      <c r="CC66" s="10" t="s">
        <v>98</v>
      </c>
      <c r="CD66" s="62" t="s">
        <v>98</v>
      </c>
      <c r="CE66" s="2"/>
      <c r="CF66" s="13"/>
      <c r="CH66" s="15"/>
    </row>
    <row r="67" spans="1:98" x14ac:dyDescent="0.25">
      <c r="A67" s="341">
        <v>1</v>
      </c>
      <c r="B67" s="326"/>
      <c r="D67" s="280" t="s">
        <v>258</v>
      </c>
      <c r="E67" s="41" t="s">
        <v>104</v>
      </c>
      <c r="F67" s="41">
        <v>0</v>
      </c>
      <c r="G67" s="41">
        <v>0</v>
      </c>
      <c r="H67" s="41">
        <v>0</v>
      </c>
      <c r="I67" s="41" t="s">
        <v>329</v>
      </c>
      <c r="J67" s="42" t="s">
        <v>105</v>
      </c>
      <c r="K67" s="41" t="s">
        <v>105</v>
      </c>
      <c r="L67" s="41" t="s">
        <v>211</v>
      </c>
      <c r="M67" s="43" t="s">
        <v>262</v>
      </c>
      <c r="N67" s="43" t="s">
        <v>263</v>
      </c>
      <c r="O67" s="43" t="s">
        <v>117</v>
      </c>
      <c r="P67" s="44" t="s">
        <v>235</v>
      </c>
      <c r="Q67" s="41" t="s">
        <v>239</v>
      </c>
      <c r="R67" s="41" t="s">
        <v>243</v>
      </c>
      <c r="S67" s="41" t="s">
        <v>239</v>
      </c>
      <c r="T67" s="41" t="s">
        <v>239</v>
      </c>
      <c r="U67" s="41" t="s">
        <v>250</v>
      </c>
      <c r="V67" s="41" t="s">
        <v>294</v>
      </c>
      <c r="W67" s="44" t="s">
        <v>108</v>
      </c>
      <c r="X67" s="41" t="s">
        <v>106</v>
      </c>
      <c r="Y67" s="41" t="s">
        <v>107</v>
      </c>
      <c r="Z67" s="41" t="s">
        <v>109</v>
      </c>
      <c r="AA67" s="41" t="s">
        <v>110</v>
      </c>
      <c r="AB67" s="41" t="s">
        <v>113</v>
      </c>
      <c r="AC67" s="41" t="s">
        <v>470</v>
      </c>
      <c r="AD67" s="41" t="s">
        <v>111</v>
      </c>
      <c r="AE67" s="41" t="s">
        <v>112</v>
      </c>
      <c r="AF67" s="41" t="s">
        <v>113</v>
      </c>
      <c r="AG67" s="41" t="s">
        <v>114</v>
      </c>
      <c r="AH67" s="41" t="s">
        <v>115</v>
      </c>
      <c r="AI67" s="41" t="s">
        <v>116</v>
      </c>
      <c r="AJ67" s="41"/>
      <c r="AK67" s="41" t="s">
        <v>109</v>
      </c>
      <c r="AL67" s="44" t="s">
        <v>117</v>
      </c>
      <c r="AM67" s="41" t="s">
        <v>258</v>
      </c>
      <c r="AN67" s="41" t="s">
        <v>256</v>
      </c>
      <c r="AO67" s="43" t="s">
        <v>118</v>
      </c>
      <c r="AP67" s="41" t="s">
        <v>117</v>
      </c>
      <c r="AQ67" s="41" t="s">
        <v>117</v>
      </c>
      <c r="AR67" s="44" t="s">
        <v>119</v>
      </c>
      <c r="AS67" s="45" t="s">
        <v>120</v>
      </c>
      <c r="AT67" s="41" t="s">
        <v>112</v>
      </c>
      <c r="AU67" s="43" t="s">
        <v>121</v>
      </c>
      <c r="AV67" s="41" t="s">
        <v>122</v>
      </c>
      <c r="AW67" s="41" t="s">
        <v>123</v>
      </c>
      <c r="AX67" s="41" t="s">
        <v>124</v>
      </c>
      <c r="AY67" s="41" t="s">
        <v>125</v>
      </c>
      <c r="AZ67" s="41" t="s">
        <v>126</v>
      </c>
      <c r="BA67" s="41" t="s">
        <v>200</v>
      </c>
      <c r="BB67" s="41" t="s">
        <v>127</v>
      </c>
      <c r="BC67" s="41" t="s">
        <v>115</v>
      </c>
      <c r="BD67" s="41" t="s">
        <v>158</v>
      </c>
      <c r="BE67" s="41" t="s">
        <v>134</v>
      </c>
      <c r="BF67" s="41" t="s">
        <v>128</v>
      </c>
      <c r="BG67" s="44" t="s">
        <v>109</v>
      </c>
      <c r="BH67" s="41" t="s">
        <v>111</v>
      </c>
      <c r="BI67" s="41" t="s">
        <v>106</v>
      </c>
      <c r="BJ67" s="41" t="s">
        <v>109</v>
      </c>
      <c r="BK67" s="41" t="s">
        <v>116</v>
      </c>
      <c r="BL67" s="41" t="s">
        <v>129</v>
      </c>
      <c r="BM67" s="41" t="s">
        <v>396</v>
      </c>
      <c r="BN67" s="41"/>
      <c r="BO67" s="44" t="s">
        <v>127</v>
      </c>
      <c r="BP67" s="41" t="s">
        <v>132</v>
      </c>
      <c r="BQ67" s="41" t="s">
        <v>131</v>
      </c>
      <c r="BR67" s="41" t="s">
        <v>130</v>
      </c>
      <c r="BS67" s="41" t="s">
        <v>127</v>
      </c>
      <c r="BT67" s="41" t="s">
        <v>127</v>
      </c>
      <c r="BU67" s="41" t="s">
        <v>376</v>
      </c>
      <c r="BV67" s="41" t="s">
        <v>374</v>
      </c>
      <c r="BW67" s="41" t="s">
        <v>369</v>
      </c>
      <c r="BX67" s="41" t="s">
        <v>365</v>
      </c>
      <c r="BY67" s="41" t="s">
        <v>364</v>
      </c>
      <c r="BZ67" s="44" t="s">
        <v>359</v>
      </c>
      <c r="CA67" s="41" t="s">
        <v>358</v>
      </c>
      <c r="CB67" s="41" t="s">
        <v>357</v>
      </c>
      <c r="CC67" s="41" t="s">
        <v>32</v>
      </c>
      <c r="CD67" s="41" t="s">
        <v>159</v>
      </c>
      <c r="CE67" s="2"/>
      <c r="CF67" s="13"/>
    </row>
    <row r="68" spans="1:98" x14ac:dyDescent="0.25">
      <c r="A68" s="342">
        <v>2</v>
      </c>
      <c r="B68" s="326"/>
      <c r="D68" s="44"/>
      <c r="E68" s="41">
        <v>2</v>
      </c>
      <c r="F68" s="50" t="s">
        <v>135</v>
      </c>
      <c r="G68" s="50" t="s">
        <v>135</v>
      </c>
      <c r="H68" s="50" t="s">
        <v>135</v>
      </c>
      <c r="I68" s="41" t="s">
        <v>330</v>
      </c>
      <c r="J68" s="42" t="s">
        <v>135</v>
      </c>
      <c r="K68" s="41">
        <v>1</v>
      </c>
      <c r="L68" s="49" t="s">
        <v>333</v>
      </c>
      <c r="M68" s="43" t="s">
        <v>261</v>
      </c>
      <c r="N68" s="43" t="s">
        <v>261</v>
      </c>
      <c r="O68" s="43">
        <v>1</v>
      </c>
      <c r="P68" s="44" t="s">
        <v>236</v>
      </c>
      <c r="Q68" s="41" t="s">
        <v>240</v>
      </c>
      <c r="R68" s="41" t="s">
        <v>244</v>
      </c>
      <c r="S68" s="41" t="s">
        <v>240</v>
      </c>
      <c r="T68" s="41" t="s">
        <v>247</v>
      </c>
      <c r="U68" s="41" t="s">
        <v>161</v>
      </c>
      <c r="V68" s="41" t="s">
        <v>293</v>
      </c>
      <c r="W68" s="44" t="s">
        <v>138</v>
      </c>
      <c r="X68" s="41" t="s">
        <v>136</v>
      </c>
      <c r="Y68" s="41" t="s">
        <v>137</v>
      </c>
      <c r="Z68" s="41" t="s">
        <v>139</v>
      </c>
      <c r="AA68" s="41" t="s">
        <v>140</v>
      </c>
      <c r="AB68" s="41" t="s">
        <v>468</v>
      </c>
      <c r="AC68" s="41" t="s">
        <v>193</v>
      </c>
      <c r="AD68" s="41" t="s">
        <v>141</v>
      </c>
      <c r="AE68" s="41" t="s">
        <v>142</v>
      </c>
      <c r="AF68" s="41" t="s">
        <v>143</v>
      </c>
      <c r="AG68" s="41" t="s">
        <v>144</v>
      </c>
      <c r="AH68" s="41" t="s">
        <v>145</v>
      </c>
      <c r="AI68" s="41" t="s">
        <v>146</v>
      </c>
      <c r="AJ68" s="41"/>
      <c r="AK68" s="41" t="s">
        <v>181</v>
      </c>
      <c r="AL68" s="44" t="s">
        <v>147</v>
      </c>
      <c r="AN68" s="41" t="s">
        <v>255</v>
      </c>
      <c r="AO68" s="43"/>
      <c r="AP68" s="41">
        <v>1</v>
      </c>
      <c r="AQ68" s="41">
        <v>1</v>
      </c>
      <c r="AR68" s="44" t="s">
        <v>148</v>
      </c>
      <c r="AS68" s="41" t="s">
        <v>149</v>
      </c>
      <c r="AT68" s="41" t="s">
        <v>150</v>
      </c>
      <c r="AU68" s="46" t="s">
        <v>151</v>
      </c>
      <c r="AV68" s="41" t="s">
        <v>152</v>
      </c>
      <c r="AW68" s="41" t="s">
        <v>153</v>
      </c>
      <c r="AX68" s="41" t="s">
        <v>154</v>
      </c>
      <c r="AY68" s="41" t="s">
        <v>155</v>
      </c>
      <c r="AZ68" s="41" t="s">
        <v>156</v>
      </c>
      <c r="BA68" s="41" t="s">
        <v>472</v>
      </c>
      <c r="BB68" s="41" t="s">
        <v>145</v>
      </c>
      <c r="BC68" s="41" t="s">
        <v>157</v>
      </c>
      <c r="BD68" s="41" t="s">
        <v>474</v>
      </c>
      <c r="BE68" s="41" t="s">
        <v>348</v>
      </c>
      <c r="BF68" s="41" t="s">
        <v>149</v>
      </c>
      <c r="BG68" s="44" t="s">
        <v>160</v>
      </c>
      <c r="BH68" s="41" t="s">
        <v>161</v>
      </c>
      <c r="BI68" s="41" t="s">
        <v>162</v>
      </c>
      <c r="BJ68" s="41" t="s">
        <v>163</v>
      </c>
      <c r="BK68" s="41" t="s">
        <v>164</v>
      </c>
      <c r="BL68" s="41" t="s">
        <v>165</v>
      </c>
      <c r="BM68" s="41" t="s">
        <v>397</v>
      </c>
      <c r="BN68" s="41" t="s">
        <v>350</v>
      </c>
      <c r="BO68" s="44" t="s">
        <v>145</v>
      </c>
      <c r="BP68" s="41" t="s">
        <v>169</v>
      </c>
      <c r="BQ68" s="41" t="s">
        <v>168</v>
      </c>
      <c r="BR68" s="41" t="s">
        <v>167</v>
      </c>
      <c r="BS68" s="41" t="s">
        <v>145</v>
      </c>
      <c r="BT68" s="41" t="s">
        <v>145</v>
      </c>
      <c r="BU68" s="42" t="s">
        <v>377</v>
      </c>
      <c r="BV68" s="41" t="s">
        <v>375</v>
      </c>
      <c r="BW68" s="41" t="s">
        <v>370</v>
      </c>
      <c r="BX68" s="41" t="s">
        <v>366</v>
      </c>
      <c r="BY68" s="41" t="s">
        <v>363</v>
      </c>
      <c r="BZ68" s="44" t="s">
        <v>360</v>
      </c>
      <c r="CA68" s="41" t="s">
        <v>170</v>
      </c>
      <c r="CB68" s="41" t="s">
        <v>171</v>
      </c>
      <c r="CC68" s="41" t="s">
        <v>172</v>
      </c>
      <c r="CD68" s="41" t="s">
        <v>353</v>
      </c>
      <c r="CE68" s="2"/>
      <c r="CF68" s="13"/>
    </row>
    <row r="69" spans="1:98" ht="18" x14ac:dyDescent="0.25">
      <c r="A69" s="343">
        <v>3</v>
      </c>
      <c r="B69" s="326"/>
      <c r="D69" s="44" t="s">
        <v>328</v>
      </c>
      <c r="E69" s="41">
        <v>3</v>
      </c>
      <c r="F69" s="42" t="s">
        <v>173</v>
      </c>
      <c r="G69" s="42" t="s">
        <v>173</v>
      </c>
      <c r="H69" s="42" t="s">
        <v>173</v>
      </c>
      <c r="I69" s="41" t="s">
        <v>331</v>
      </c>
      <c r="J69" s="42" t="s">
        <v>173</v>
      </c>
      <c r="K69" s="41">
        <v>2</v>
      </c>
      <c r="L69" s="47" t="s">
        <v>334</v>
      </c>
      <c r="M69" s="43" t="s">
        <v>260</v>
      </c>
      <c r="N69" s="43" t="s">
        <v>260</v>
      </c>
      <c r="O69" s="43">
        <v>2</v>
      </c>
      <c r="P69" s="44" t="s">
        <v>237</v>
      </c>
      <c r="Q69" s="41" t="s">
        <v>241</v>
      </c>
      <c r="R69" s="41" t="s">
        <v>344</v>
      </c>
      <c r="S69" s="41" t="s">
        <v>245</v>
      </c>
      <c r="T69" s="41" t="s">
        <v>248</v>
      </c>
      <c r="U69" s="41" t="s">
        <v>251</v>
      </c>
      <c r="V69" s="41" t="s">
        <v>140</v>
      </c>
      <c r="W69" s="2"/>
      <c r="X69" s="41" t="s">
        <v>174</v>
      </c>
      <c r="Y69" s="41" t="s">
        <v>175</v>
      </c>
      <c r="Z69" s="41" t="s">
        <v>157</v>
      </c>
      <c r="AA69" s="41" t="s">
        <v>176</v>
      </c>
      <c r="AB69" s="45" t="s">
        <v>469</v>
      </c>
      <c r="AC69" s="41" t="s">
        <v>162</v>
      </c>
      <c r="AD69" s="41" t="s">
        <v>138</v>
      </c>
      <c r="AE69" s="41" t="s">
        <v>177</v>
      </c>
      <c r="AF69" s="41" t="s">
        <v>175</v>
      </c>
      <c r="AG69" s="41" t="s">
        <v>178</v>
      </c>
      <c r="AH69" s="41" t="s">
        <v>179</v>
      </c>
      <c r="AI69" s="41" t="s">
        <v>180</v>
      </c>
      <c r="AJ69" s="41"/>
      <c r="AL69" s="44" t="s">
        <v>182</v>
      </c>
      <c r="AM69" s="41" t="s">
        <v>183</v>
      </c>
      <c r="AN69" s="41" t="s">
        <v>257</v>
      </c>
      <c r="AO69" s="43"/>
      <c r="AP69" s="41">
        <v>2</v>
      </c>
      <c r="AQ69" s="41">
        <v>2</v>
      </c>
      <c r="AR69" s="44" t="s">
        <v>184</v>
      </c>
      <c r="AS69" s="41" t="s">
        <v>185</v>
      </c>
      <c r="AT69" s="41" t="s">
        <v>186</v>
      </c>
      <c r="AU69" s="48" t="s">
        <v>187</v>
      </c>
      <c r="AV69" s="49" t="s">
        <v>187</v>
      </c>
      <c r="AW69" s="41" t="s">
        <v>188</v>
      </c>
      <c r="AX69" s="41" t="s">
        <v>189</v>
      </c>
      <c r="AY69" s="41" t="s">
        <v>166</v>
      </c>
      <c r="AZ69" s="41" t="s">
        <v>162</v>
      </c>
      <c r="BA69" s="41" t="s">
        <v>157</v>
      </c>
      <c r="BB69" s="41" t="s">
        <v>156</v>
      </c>
      <c r="BC69" s="41" t="s">
        <v>178</v>
      </c>
      <c r="BD69" s="41" t="s">
        <v>475</v>
      </c>
      <c r="BF69" s="41" t="s">
        <v>177</v>
      </c>
      <c r="BG69" s="44" t="s">
        <v>144</v>
      </c>
      <c r="BH69" s="41" t="s">
        <v>178</v>
      </c>
      <c r="BI69" s="41" t="s">
        <v>142</v>
      </c>
      <c r="BJ69" s="41" t="s">
        <v>161</v>
      </c>
      <c r="BK69" s="41" t="s">
        <v>190</v>
      </c>
      <c r="BL69" s="41" t="s">
        <v>191</v>
      </c>
      <c r="BM69" s="373" t="s">
        <v>166</v>
      </c>
      <c r="BN69" s="41" t="s">
        <v>255</v>
      </c>
      <c r="BO69" s="44" t="s">
        <v>156</v>
      </c>
      <c r="BP69" s="41" t="s">
        <v>167</v>
      </c>
      <c r="BQ69" s="41" t="s">
        <v>194</v>
      </c>
      <c r="BR69" s="41" t="s">
        <v>193</v>
      </c>
      <c r="BS69" s="41" t="s">
        <v>156</v>
      </c>
      <c r="BT69" s="41" t="s">
        <v>156</v>
      </c>
      <c r="BU69" s="42" t="s">
        <v>378</v>
      </c>
      <c r="BV69" s="41" t="s">
        <v>372</v>
      </c>
      <c r="BW69" s="49" t="s">
        <v>371</v>
      </c>
      <c r="BX69" s="41" t="s">
        <v>367</v>
      </c>
      <c r="BY69" s="41" t="s">
        <v>380</v>
      </c>
      <c r="BZ69" s="44" t="s">
        <v>361</v>
      </c>
      <c r="CA69" s="41" t="s">
        <v>195</v>
      </c>
      <c r="CB69" s="41" t="s">
        <v>196</v>
      </c>
      <c r="CC69" s="41" t="s">
        <v>197</v>
      </c>
      <c r="CD69" s="41" t="s">
        <v>354</v>
      </c>
      <c r="CE69" s="2"/>
      <c r="CF69" s="13"/>
    </row>
    <row r="70" spans="1:98" ht="26.25" x14ac:dyDescent="0.25">
      <c r="A70" s="344">
        <v>4</v>
      </c>
      <c r="B70" s="326"/>
      <c r="D70" s="44" t="s">
        <v>199</v>
      </c>
      <c r="E70" s="41">
        <v>4</v>
      </c>
      <c r="F70" s="42" t="s">
        <v>198</v>
      </c>
      <c r="G70" s="42">
        <v>5</v>
      </c>
      <c r="H70" s="42">
        <v>5</v>
      </c>
      <c r="I70" s="41" t="s">
        <v>332</v>
      </c>
      <c r="J70" s="50" t="s">
        <v>198</v>
      </c>
      <c r="K70" s="41">
        <v>3</v>
      </c>
      <c r="L70" s="47" t="s">
        <v>335</v>
      </c>
      <c r="M70" s="43" t="s">
        <v>259</v>
      </c>
      <c r="N70" s="43" t="s">
        <v>259</v>
      </c>
      <c r="O70" s="43" t="s">
        <v>336</v>
      </c>
      <c r="P70" s="44" t="s">
        <v>238</v>
      </c>
      <c r="Q70" s="41" t="s">
        <v>242</v>
      </c>
      <c r="R70" s="41" t="s">
        <v>345</v>
      </c>
      <c r="S70" s="41" t="s">
        <v>246</v>
      </c>
      <c r="T70" s="41" t="s">
        <v>249</v>
      </c>
      <c r="U70" s="41" t="s">
        <v>128</v>
      </c>
      <c r="V70" s="41" t="s">
        <v>295</v>
      </c>
      <c r="W70" s="44" t="s">
        <v>200</v>
      </c>
      <c r="X70" s="41" t="s">
        <v>201</v>
      </c>
      <c r="Y70" s="41" t="s">
        <v>202</v>
      </c>
      <c r="Z70" s="41" t="s">
        <v>133</v>
      </c>
      <c r="AA70" s="41" t="s">
        <v>203</v>
      </c>
      <c r="AB70" s="41" t="s">
        <v>202</v>
      </c>
      <c r="AC70" s="41" t="s">
        <v>132</v>
      </c>
      <c r="AD70" s="41" t="s">
        <v>200</v>
      </c>
      <c r="AE70" s="41" t="s">
        <v>204</v>
      </c>
      <c r="AF70" s="41" t="s">
        <v>202</v>
      </c>
      <c r="AG70" s="41" t="s">
        <v>205</v>
      </c>
      <c r="AH70" s="41" t="s">
        <v>206</v>
      </c>
      <c r="AI70" s="41" t="s">
        <v>207</v>
      </c>
      <c r="AJ70" s="41"/>
      <c r="AK70" s="41" t="s">
        <v>133</v>
      </c>
      <c r="AL70" s="44" t="s">
        <v>208</v>
      </c>
      <c r="AM70" s="41" t="s">
        <v>199</v>
      </c>
      <c r="AN70" s="41" t="s">
        <v>254</v>
      </c>
      <c r="AO70" s="61" t="s">
        <v>346</v>
      </c>
      <c r="AP70" s="41" t="s">
        <v>265</v>
      </c>
      <c r="AQ70" s="41" t="s">
        <v>265</v>
      </c>
      <c r="AR70" s="44" t="s">
        <v>209</v>
      </c>
      <c r="AS70" s="41" t="s">
        <v>158</v>
      </c>
      <c r="AT70" s="41" t="s">
        <v>200</v>
      </c>
      <c r="AU70" s="43" t="s">
        <v>210</v>
      </c>
      <c r="AV70" s="41" t="s">
        <v>211</v>
      </c>
      <c r="AW70" s="41" t="s">
        <v>212</v>
      </c>
      <c r="AX70" s="41" t="s">
        <v>213</v>
      </c>
      <c r="AY70" s="41" t="s">
        <v>214</v>
      </c>
      <c r="AZ70" s="41" t="s">
        <v>106</v>
      </c>
      <c r="BA70" s="41" t="s">
        <v>473</v>
      </c>
      <c r="BB70" s="41" t="s">
        <v>112</v>
      </c>
      <c r="BC70" s="41" t="s">
        <v>205</v>
      </c>
      <c r="BD70" s="41" t="s">
        <v>215</v>
      </c>
      <c r="BE70" s="41" t="s">
        <v>349</v>
      </c>
      <c r="BF70" s="41" t="s">
        <v>108</v>
      </c>
      <c r="BG70" s="44" t="s">
        <v>133</v>
      </c>
      <c r="BH70" s="41" t="s">
        <v>205</v>
      </c>
      <c r="BI70" s="41" t="s">
        <v>127</v>
      </c>
      <c r="BJ70" s="41" t="s">
        <v>133</v>
      </c>
      <c r="BK70" s="41" t="s">
        <v>207</v>
      </c>
      <c r="BL70" s="41" t="s">
        <v>216</v>
      </c>
      <c r="BM70" s="373" t="s">
        <v>192</v>
      </c>
      <c r="BN70" s="41" t="s">
        <v>254</v>
      </c>
      <c r="BO70" s="44" t="s">
        <v>217</v>
      </c>
      <c r="BP70" s="41" t="s">
        <v>220</v>
      </c>
      <c r="BQ70" s="41" t="s">
        <v>219</v>
      </c>
      <c r="BR70" s="41" t="s">
        <v>218</v>
      </c>
      <c r="BS70" s="41" t="s">
        <v>217</v>
      </c>
      <c r="BT70" s="41" t="s">
        <v>217</v>
      </c>
      <c r="BU70" s="41" t="s">
        <v>230</v>
      </c>
      <c r="BV70" s="41" t="s">
        <v>373</v>
      </c>
      <c r="BW70" s="41" t="s">
        <v>210</v>
      </c>
      <c r="BX70" s="41" t="s">
        <v>368</v>
      </c>
      <c r="BY70" s="41" t="s">
        <v>379</v>
      </c>
      <c r="BZ70" s="44" t="s">
        <v>362</v>
      </c>
      <c r="CA70" s="41" t="s">
        <v>329</v>
      </c>
      <c r="CB70" s="41" t="s">
        <v>221</v>
      </c>
      <c r="CC70" s="41" t="s">
        <v>356</v>
      </c>
      <c r="CD70" s="41" t="s">
        <v>355</v>
      </c>
      <c r="CE70" s="2"/>
      <c r="CF70" s="13"/>
    </row>
    <row r="71" spans="1:98" x14ac:dyDescent="0.25">
      <c r="A71" s="345" t="s">
        <v>222</v>
      </c>
      <c r="B71" s="327"/>
      <c r="C71" s="337"/>
      <c r="D71" s="2"/>
      <c r="M71" s="13"/>
      <c r="N71" s="13"/>
      <c r="O71" s="13"/>
      <c r="P71" s="2"/>
      <c r="W71" s="2"/>
      <c r="AL71" s="2"/>
      <c r="AO71" s="13"/>
      <c r="AR71" s="2"/>
      <c r="AU71" s="13"/>
      <c r="BG71" s="2"/>
      <c r="BO71" s="2"/>
      <c r="BZ71" s="2"/>
      <c r="CE71" s="2"/>
      <c r="CF71" s="13"/>
    </row>
    <row r="72" spans="1:98" x14ac:dyDescent="0.25">
      <c r="A72" s="316"/>
      <c r="B72" s="327"/>
      <c r="C72" s="337"/>
      <c r="D72" s="2"/>
      <c r="M72" s="13"/>
      <c r="N72" s="13"/>
      <c r="O72" s="13"/>
      <c r="P72" s="2"/>
      <c r="W72" s="2"/>
      <c r="AL72" s="2"/>
      <c r="AO72" s="13"/>
      <c r="AR72" s="2"/>
      <c r="AU72" s="13"/>
      <c r="BG72" s="2"/>
      <c r="BO72" s="2"/>
      <c r="BZ72" s="2"/>
      <c r="CE72" s="2"/>
      <c r="CF72" s="13"/>
    </row>
    <row r="73" spans="1:98" s="30" customFormat="1" ht="11.25" x14ac:dyDescent="0.2">
      <c r="A73" s="346" t="s">
        <v>223</v>
      </c>
      <c r="B73" s="328"/>
      <c r="C73" s="338"/>
      <c r="D73" s="38" t="s">
        <v>199</v>
      </c>
      <c r="E73" s="37">
        <v>3</v>
      </c>
      <c r="F73" s="37">
        <v>4</v>
      </c>
      <c r="G73" s="37">
        <v>0</v>
      </c>
      <c r="H73" s="37">
        <v>3</v>
      </c>
      <c r="I73" s="37">
        <v>52</v>
      </c>
      <c r="J73" s="37">
        <v>2</v>
      </c>
      <c r="K73" s="37">
        <v>0</v>
      </c>
      <c r="L73" s="37">
        <v>21</v>
      </c>
      <c r="M73" s="39">
        <v>42</v>
      </c>
      <c r="N73" s="39">
        <v>90</v>
      </c>
      <c r="O73" s="388" t="s">
        <v>135</v>
      </c>
      <c r="P73" s="396">
        <v>3</v>
      </c>
      <c r="Q73" s="63">
        <v>1.73</v>
      </c>
      <c r="R73" s="65">
        <v>1.6E-2</v>
      </c>
      <c r="S73" s="63">
        <v>7.81</v>
      </c>
      <c r="T73" s="63">
        <v>0.57999999999999996</v>
      </c>
      <c r="U73" s="64">
        <v>0.46</v>
      </c>
      <c r="V73" s="57">
        <v>0.21</v>
      </c>
      <c r="W73" s="38">
        <v>3</v>
      </c>
      <c r="X73" s="37">
        <v>30</v>
      </c>
      <c r="Y73" s="37">
        <v>78</v>
      </c>
      <c r="Z73" s="37">
        <v>29</v>
      </c>
      <c r="AA73" s="37">
        <v>0.99</v>
      </c>
      <c r="AB73" s="37">
        <v>80</v>
      </c>
      <c r="AC73" s="37">
        <v>6</v>
      </c>
      <c r="AD73" s="37">
        <v>42</v>
      </c>
      <c r="AE73" s="37">
        <v>43</v>
      </c>
      <c r="AF73" s="37">
        <v>86</v>
      </c>
      <c r="AG73" s="37">
        <v>47</v>
      </c>
      <c r="AH73" s="37">
        <v>39</v>
      </c>
      <c r="AI73" s="37" t="s">
        <v>476</v>
      </c>
      <c r="AJ73" s="37" t="s">
        <v>442</v>
      </c>
      <c r="AK73" s="37">
        <v>14</v>
      </c>
      <c r="AL73" s="38"/>
      <c r="AM73" s="37"/>
      <c r="AN73" s="37"/>
      <c r="AO73" s="39"/>
      <c r="AP73" s="37"/>
      <c r="AQ73" s="37"/>
      <c r="AR73" s="38">
        <v>18</v>
      </c>
      <c r="AS73" s="37">
        <v>68</v>
      </c>
      <c r="AT73" s="37">
        <v>37</v>
      </c>
      <c r="AU73" s="39">
        <v>101</v>
      </c>
      <c r="AV73" s="37">
        <v>124</v>
      </c>
      <c r="AW73" s="37">
        <v>91</v>
      </c>
      <c r="AX73" s="31">
        <v>0.5</v>
      </c>
      <c r="AY73" s="37">
        <v>192</v>
      </c>
      <c r="AZ73" s="37">
        <v>19</v>
      </c>
      <c r="BA73" s="37">
        <v>49</v>
      </c>
      <c r="BB73" s="37">
        <v>31</v>
      </c>
      <c r="BC73" s="37">
        <v>44</v>
      </c>
      <c r="BD73" s="37">
        <v>82</v>
      </c>
      <c r="BE73" s="32">
        <v>0.6</v>
      </c>
      <c r="BF73" s="37">
        <v>54</v>
      </c>
      <c r="BG73" s="38">
        <v>42</v>
      </c>
      <c r="BH73" s="37">
        <v>52</v>
      </c>
      <c r="BI73" s="37">
        <v>12</v>
      </c>
      <c r="BJ73" s="37">
        <v>22</v>
      </c>
      <c r="BK73" s="37" t="s">
        <v>477</v>
      </c>
      <c r="BL73" s="31">
        <v>2.8</v>
      </c>
      <c r="BM73" s="37">
        <v>161</v>
      </c>
      <c r="BN73" s="37" t="s">
        <v>267</v>
      </c>
      <c r="BO73" s="38">
        <v>32</v>
      </c>
      <c r="BP73" s="37">
        <v>13</v>
      </c>
      <c r="BQ73" s="37">
        <v>4</v>
      </c>
      <c r="BR73" s="37">
        <v>7</v>
      </c>
      <c r="BS73" s="37">
        <v>44</v>
      </c>
      <c r="BT73" s="37">
        <v>37</v>
      </c>
      <c r="BU73" s="37">
        <v>9</v>
      </c>
      <c r="BV73" s="37">
        <v>37</v>
      </c>
      <c r="BW73" s="37">
        <v>15</v>
      </c>
      <c r="BX73" s="37">
        <v>7.5</v>
      </c>
      <c r="BY73" s="37">
        <v>28</v>
      </c>
      <c r="BZ73" s="38">
        <v>34</v>
      </c>
      <c r="CA73" s="37">
        <v>61</v>
      </c>
      <c r="CB73" s="37">
        <v>660</v>
      </c>
      <c r="CC73" s="37">
        <v>62</v>
      </c>
      <c r="CD73" s="31">
        <v>4</v>
      </c>
      <c r="CE73" s="38"/>
      <c r="CF73" s="39"/>
      <c r="CG73" s="37"/>
      <c r="CH73" s="37"/>
      <c r="CI73" s="37"/>
      <c r="CJ73" s="37"/>
      <c r="CK73" s="37"/>
    </row>
    <row r="74" spans="1:98" x14ac:dyDescent="0.25">
      <c r="C74" s="336"/>
      <c r="D74" s="2"/>
      <c r="M74" s="13"/>
      <c r="N74" s="13"/>
      <c r="O74" s="13"/>
      <c r="P74" s="2"/>
      <c r="W74" s="2"/>
      <c r="AG74" s="16"/>
      <c r="AL74" s="2"/>
      <c r="AO74" s="13"/>
      <c r="AP74" s="16"/>
      <c r="AR74" s="2"/>
      <c r="AU74" s="13"/>
      <c r="BG74" s="2"/>
      <c r="BL74" s="11"/>
      <c r="BO74" s="2"/>
      <c r="BZ74" s="2"/>
      <c r="CD74" s="11"/>
      <c r="CE74" s="2" t="s">
        <v>224</v>
      </c>
      <c r="CF74" s="13"/>
    </row>
    <row r="75" spans="1:98" x14ac:dyDescent="0.25">
      <c r="A75" s="445" t="s">
        <v>225</v>
      </c>
      <c r="B75" s="446"/>
      <c r="C75" s="446"/>
      <c r="D75" s="115">
        <f t="shared" ref="D75:AI75" si="13">COUNTIF(D5:D64,"&gt;=0")</f>
        <v>60</v>
      </c>
      <c r="E75" s="111">
        <f t="shared" si="13"/>
        <v>56</v>
      </c>
      <c r="F75" s="111">
        <f t="shared" si="13"/>
        <v>57</v>
      </c>
      <c r="G75" s="111">
        <f t="shared" si="13"/>
        <v>57</v>
      </c>
      <c r="H75" s="111">
        <f t="shared" si="13"/>
        <v>57</v>
      </c>
      <c r="I75" s="111">
        <f t="shared" si="13"/>
        <v>51</v>
      </c>
      <c r="J75" s="111">
        <f t="shared" si="13"/>
        <v>45</v>
      </c>
      <c r="K75" s="111">
        <f t="shared" si="13"/>
        <v>45</v>
      </c>
      <c r="L75" s="111">
        <f t="shared" si="13"/>
        <v>60</v>
      </c>
      <c r="M75" s="111">
        <f t="shared" si="13"/>
        <v>57</v>
      </c>
      <c r="N75" s="111">
        <f t="shared" si="13"/>
        <v>57</v>
      </c>
      <c r="O75" s="111">
        <f t="shared" si="13"/>
        <v>58</v>
      </c>
      <c r="P75" s="115">
        <f t="shared" si="13"/>
        <v>42</v>
      </c>
      <c r="Q75" s="111">
        <f t="shared" si="13"/>
        <v>32</v>
      </c>
      <c r="R75" s="111">
        <f t="shared" si="13"/>
        <v>32</v>
      </c>
      <c r="S75" s="111">
        <f t="shared" si="13"/>
        <v>59</v>
      </c>
      <c r="T75" s="111">
        <f t="shared" si="13"/>
        <v>59</v>
      </c>
      <c r="U75" s="111">
        <f t="shared" si="13"/>
        <v>59</v>
      </c>
      <c r="V75" s="111">
        <f t="shared" si="13"/>
        <v>38</v>
      </c>
      <c r="W75" s="115">
        <f t="shared" si="13"/>
        <v>36</v>
      </c>
      <c r="X75" s="111">
        <f t="shared" si="13"/>
        <v>38</v>
      </c>
      <c r="Y75" s="111">
        <f t="shared" si="13"/>
        <v>48</v>
      </c>
      <c r="Z75" s="111">
        <f t="shared" si="13"/>
        <v>46</v>
      </c>
      <c r="AA75" s="111">
        <f t="shared" si="13"/>
        <v>58</v>
      </c>
      <c r="AB75" s="111">
        <f t="shared" si="13"/>
        <v>57</v>
      </c>
      <c r="AC75" s="111">
        <f t="shared" si="13"/>
        <v>52</v>
      </c>
      <c r="AD75" s="111">
        <f t="shared" si="13"/>
        <v>48</v>
      </c>
      <c r="AE75" s="111">
        <f t="shared" si="13"/>
        <v>46</v>
      </c>
      <c r="AF75" s="111">
        <f t="shared" si="13"/>
        <v>60</v>
      </c>
      <c r="AG75" s="111">
        <f t="shared" si="13"/>
        <v>59</v>
      </c>
      <c r="AH75" s="111">
        <f t="shared" si="13"/>
        <v>54</v>
      </c>
      <c r="AI75" s="111">
        <f t="shared" si="13"/>
        <v>54</v>
      </c>
      <c r="AJ75" s="111">
        <f t="shared" ref="AJ75:BO75" si="14">COUNTIF(AJ5:AJ64,"&gt;=0")</f>
        <v>59</v>
      </c>
      <c r="AK75" s="111">
        <f t="shared" si="14"/>
        <v>42</v>
      </c>
      <c r="AL75" s="115">
        <f t="shared" si="14"/>
        <v>59</v>
      </c>
      <c r="AM75" s="116">
        <f t="shared" si="14"/>
        <v>57</v>
      </c>
      <c r="AN75" s="116">
        <f t="shared" si="14"/>
        <v>44</v>
      </c>
      <c r="AO75" s="116">
        <f t="shared" si="14"/>
        <v>54</v>
      </c>
      <c r="AP75" s="111">
        <f t="shared" si="14"/>
        <v>60</v>
      </c>
      <c r="AQ75" s="111">
        <f t="shared" si="14"/>
        <v>60</v>
      </c>
      <c r="AR75" s="115">
        <f t="shared" si="14"/>
        <v>59</v>
      </c>
      <c r="AS75" s="111">
        <f t="shared" si="14"/>
        <v>60</v>
      </c>
      <c r="AT75" s="111">
        <f t="shared" si="14"/>
        <v>60</v>
      </c>
      <c r="AU75" s="111">
        <f t="shared" si="14"/>
        <v>60</v>
      </c>
      <c r="AV75" s="111">
        <f t="shared" si="14"/>
        <v>59</v>
      </c>
      <c r="AW75" s="111">
        <f t="shared" si="14"/>
        <v>60</v>
      </c>
      <c r="AX75" s="111">
        <f t="shared" si="14"/>
        <v>52</v>
      </c>
      <c r="AY75" s="111">
        <f t="shared" si="14"/>
        <v>60</v>
      </c>
      <c r="AZ75" s="111">
        <f t="shared" si="14"/>
        <v>53</v>
      </c>
      <c r="BA75" s="111">
        <f t="shared" si="14"/>
        <v>16</v>
      </c>
      <c r="BB75" s="111">
        <f t="shared" si="14"/>
        <v>59</v>
      </c>
      <c r="BC75" s="111">
        <f t="shared" si="14"/>
        <v>56</v>
      </c>
      <c r="BD75" s="111">
        <f t="shared" si="14"/>
        <v>35</v>
      </c>
      <c r="BE75" s="111">
        <f t="shared" si="14"/>
        <v>19</v>
      </c>
      <c r="BF75" s="111">
        <f t="shared" si="14"/>
        <v>55</v>
      </c>
      <c r="BG75" s="115">
        <f t="shared" si="14"/>
        <v>59</v>
      </c>
      <c r="BH75" s="111">
        <f t="shared" si="14"/>
        <v>59</v>
      </c>
      <c r="BI75" s="111">
        <f t="shared" si="14"/>
        <v>47</v>
      </c>
      <c r="BJ75" s="111">
        <f t="shared" si="14"/>
        <v>52</v>
      </c>
      <c r="BK75" s="111">
        <f t="shared" si="14"/>
        <v>59</v>
      </c>
      <c r="BL75" s="111">
        <f t="shared" si="14"/>
        <v>60</v>
      </c>
      <c r="BM75" s="111">
        <f t="shared" si="14"/>
        <v>50</v>
      </c>
      <c r="BN75" s="111">
        <f t="shared" si="14"/>
        <v>5</v>
      </c>
      <c r="BO75" s="115">
        <f t="shared" si="14"/>
        <v>60</v>
      </c>
      <c r="BP75" s="111">
        <f t="shared" ref="BP75:CD75" si="15">COUNTIF(BP5:BP64,"&gt;=0")</f>
        <v>56</v>
      </c>
      <c r="BQ75" s="111">
        <f t="shared" si="15"/>
        <v>60</v>
      </c>
      <c r="BR75" s="111">
        <f t="shared" si="15"/>
        <v>60</v>
      </c>
      <c r="BS75" s="111">
        <f t="shared" si="15"/>
        <v>60</v>
      </c>
      <c r="BT75" s="111">
        <f t="shared" si="15"/>
        <v>60</v>
      </c>
      <c r="BU75" s="111">
        <f t="shared" si="15"/>
        <v>59</v>
      </c>
      <c r="BV75" s="111">
        <f t="shared" si="15"/>
        <v>59</v>
      </c>
      <c r="BW75" s="111">
        <f t="shared" si="15"/>
        <v>59</v>
      </c>
      <c r="BX75" s="111">
        <f t="shared" si="15"/>
        <v>59</v>
      </c>
      <c r="BY75" s="111">
        <f t="shared" si="15"/>
        <v>59</v>
      </c>
      <c r="BZ75" s="115">
        <f t="shared" si="15"/>
        <v>59</v>
      </c>
      <c r="CA75" s="111">
        <f t="shared" si="15"/>
        <v>60</v>
      </c>
      <c r="CB75" s="111">
        <f t="shared" si="15"/>
        <v>60</v>
      </c>
      <c r="CC75" s="111">
        <f t="shared" si="15"/>
        <v>28</v>
      </c>
      <c r="CD75" s="111">
        <f t="shared" si="15"/>
        <v>58</v>
      </c>
      <c r="CE75" s="447">
        <f>AVERAGE(D75:CD75)</f>
        <v>52.430379746835442</v>
      </c>
      <c r="CF75" s="448"/>
      <c r="CG75" s="117">
        <f>COUNTIF(D75:CD75,"&gt;43")</f>
        <v>67</v>
      </c>
      <c r="CH75" s="117"/>
      <c r="CI75" s="117"/>
      <c r="CJ75" s="117"/>
      <c r="CK75" s="117"/>
    </row>
    <row r="76" spans="1:98" x14ac:dyDescent="0.25">
      <c r="A76" s="445" t="s">
        <v>226</v>
      </c>
      <c r="B76" s="446"/>
      <c r="C76" s="446"/>
      <c r="D76" s="122">
        <f>(D75/60)*100</f>
        <v>100</v>
      </c>
      <c r="E76" s="118">
        <f t="shared" ref="E76:BP76" si="16">(E75/60)*100</f>
        <v>93.333333333333329</v>
      </c>
      <c r="F76" s="118">
        <f t="shared" si="16"/>
        <v>95</v>
      </c>
      <c r="G76" s="118">
        <f t="shared" si="16"/>
        <v>95</v>
      </c>
      <c r="H76" s="118">
        <f t="shared" si="16"/>
        <v>95</v>
      </c>
      <c r="I76" s="118">
        <f t="shared" si="16"/>
        <v>85</v>
      </c>
      <c r="J76" s="118">
        <f t="shared" si="16"/>
        <v>75</v>
      </c>
      <c r="K76" s="118">
        <f t="shared" si="16"/>
        <v>75</v>
      </c>
      <c r="L76" s="118">
        <f t="shared" si="16"/>
        <v>100</v>
      </c>
      <c r="M76" s="118">
        <f t="shared" si="16"/>
        <v>95</v>
      </c>
      <c r="N76" s="118">
        <f t="shared" si="16"/>
        <v>95</v>
      </c>
      <c r="O76" s="118">
        <f t="shared" si="16"/>
        <v>96.666666666666671</v>
      </c>
      <c r="P76" s="122">
        <f t="shared" si="16"/>
        <v>70</v>
      </c>
      <c r="Q76" s="118">
        <f t="shared" si="16"/>
        <v>53.333333333333336</v>
      </c>
      <c r="R76" s="118">
        <f t="shared" si="16"/>
        <v>53.333333333333336</v>
      </c>
      <c r="S76" s="118">
        <f t="shared" si="16"/>
        <v>98.333333333333329</v>
      </c>
      <c r="T76" s="118">
        <f t="shared" si="16"/>
        <v>98.333333333333329</v>
      </c>
      <c r="U76" s="118">
        <f t="shared" si="16"/>
        <v>98.333333333333329</v>
      </c>
      <c r="V76" s="118">
        <f t="shared" si="16"/>
        <v>63.333333333333329</v>
      </c>
      <c r="W76" s="122">
        <f t="shared" si="16"/>
        <v>60</v>
      </c>
      <c r="X76" s="118">
        <f t="shared" si="16"/>
        <v>63.333333333333329</v>
      </c>
      <c r="Y76" s="118">
        <f t="shared" si="16"/>
        <v>80</v>
      </c>
      <c r="Z76" s="118">
        <f t="shared" si="16"/>
        <v>76.666666666666671</v>
      </c>
      <c r="AA76" s="118">
        <f t="shared" si="16"/>
        <v>96.666666666666671</v>
      </c>
      <c r="AB76" s="118">
        <f t="shared" si="16"/>
        <v>95</v>
      </c>
      <c r="AC76" s="118">
        <f t="shared" si="16"/>
        <v>86.666666666666671</v>
      </c>
      <c r="AD76" s="118">
        <f t="shared" si="16"/>
        <v>80</v>
      </c>
      <c r="AE76" s="118">
        <f t="shared" si="16"/>
        <v>76.666666666666671</v>
      </c>
      <c r="AF76" s="118">
        <f t="shared" si="16"/>
        <v>100</v>
      </c>
      <c r="AG76" s="118">
        <f t="shared" si="16"/>
        <v>98.333333333333329</v>
      </c>
      <c r="AH76" s="118">
        <f t="shared" si="16"/>
        <v>90</v>
      </c>
      <c r="AI76" s="118">
        <f t="shared" si="16"/>
        <v>90</v>
      </c>
      <c r="AJ76" s="118">
        <f t="shared" si="16"/>
        <v>98.333333333333329</v>
      </c>
      <c r="AK76" s="118">
        <f t="shared" si="16"/>
        <v>70</v>
      </c>
      <c r="AL76" s="122">
        <f t="shared" si="16"/>
        <v>98.333333333333329</v>
      </c>
      <c r="AM76" s="123">
        <f t="shared" si="16"/>
        <v>95</v>
      </c>
      <c r="AN76" s="123">
        <f t="shared" si="16"/>
        <v>73.333333333333329</v>
      </c>
      <c r="AO76" s="123">
        <f t="shared" si="16"/>
        <v>90</v>
      </c>
      <c r="AP76" s="118">
        <f t="shared" si="16"/>
        <v>100</v>
      </c>
      <c r="AQ76" s="118">
        <f t="shared" si="16"/>
        <v>100</v>
      </c>
      <c r="AR76" s="122">
        <f t="shared" si="16"/>
        <v>98.333333333333329</v>
      </c>
      <c r="AS76" s="118">
        <f t="shared" si="16"/>
        <v>100</v>
      </c>
      <c r="AT76" s="118">
        <f t="shared" si="16"/>
        <v>100</v>
      </c>
      <c r="AU76" s="118">
        <f t="shared" si="16"/>
        <v>100</v>
      </c>
      <c r="AV76" s="118">
        <f t="shared" si="16"/>
        <v>98.333333333333329</v>
      </c>
      <c r="AW76" s="118">
        <f t="shared" si="16"/>
        <v>100</v>
      </c>
      <c r="AX76" s="118">
        <f t="shared" si="16"/>
        <v>86.666666666666671</v>
      </c>
      <c r="AY76" s="118">
        <f t="shared" si="16"/>
        <v>100</v>
      </c>
      <c r="AZ76" s="118">
        <f t="shared" si="16"/>
        <v>88.333333333333329</v>
      </c>
      <c r="BA76" s="118">
        <f t="shared" si="16"/>
        <v>26.666666666666668</v>
      </c>
      <c r="BB76" s="118">
        <f t="shared" si="16"/>
        <v>98.333333333333329</v>
      </c>
      <c r="BC76" s="118">
        <f t="shared" si="16"/>
        <v>93.333333333333329</v>
      </c>
      <c r="BD76" s="118">
        <f t="shared" si="16"/>
        <v>58.333333333333336</v>
      </c>
      <c r="BE76" s="118">
        <f t="shared" si="16"/>
        <v>31.666666666666664</v>
      </c>
      <c r="BF76" s="118">
        <f t="shared" si="16"/>
        <v>91.666666666666657</v>
      </c>
      <c r="BG76" s="122">
        <f t="shared" si="16"/>
        <v>98.333333333333329</v>
      </c>
      <c r="BH76" s="118">
        <f t="shared" si="16"/>
        <v>98.333333333333329</v>
      </c>
      <c r="BI76" s="118">
        <f t="shared" si="16"/>
        <v>78.333333333333329</v>
      </c>
      <c r="BJ76" s="118">
        <f t="shared" si="16"/>
        <v>86.666666666666671</v>
      </c>
      <c r="BK76" s="118">
        <f t="shared" si="16"/>
        <v>98.333333333333329</v>
      </c>
      <c r="BL76" s="118">
        <f t="shared" si="16"/>
        <v>100</v>
      </c>
      <c r="BM76" s="118">
        <f t="shared" si="16"/>
        <v>83.333333333333343</v>
      </c>
      <c r="BN76" s="118">
        <f t="shared" si="16"/>
        <v>8.3333333333333321</v>
      </c>
      <c r="BO76" s="122">
        <f t="shared" si="16"/>
        <v>100</v>
      </c>
      <c r="BP76" s="118">
        <f t="shared" si="16"/>
        <v>93.333333333333329</v>
      </c>
      <c r="BQ76" s="118">
        <f t="shared" ref="BQ76:CD76" si="17">(BQ75/60)*100</f>
        <v>100</v>
      </c>
      <c r="BR76" s="118">
        <f t="shared" si="17"/>
        <v>100</v>
      </c>
      <c r="BS76" s="118">
        <f t="shared" si="17"/>
        <v>100</v>
      </c>
      <c r="BT76" s="118">
        <f t="shared" si="17"/>
        <v>100</v>
      </c>
      <c r="BU76" s="118">
        <f t="shared" si="17"/>
        <v>98.333333333333329</v>
      </c>
      <c r="BV76" s="118">
        <f t="shared" si="17"/>
        <v>98.333333333333329</v>
      </c>
      <c r="BW76" s="118">
        <f t="shared" si="17"/>
        <v>98.333333333333329</v>
      </c>
      <c r="BX76" s="118">
        <f t="shared" si="17"/>
        <v>98.333333333333329</v>
      </c>
      <c r="BY76" s="118">
        <f t="shared" si="17"/>
        <v>98.333333333333329</v>
      </c>
      <c r="BZ76" s="122">
        <f t="shared" si="17"/>
        <v>98.333333333333329</v>
      </c>
      <c r="CA76" s="118">
        <f t="shared" si="17"/>
        <v>100</v>
      </c>
      <c r="CB76" s="118">
        <f t="shared" si="17"/>
        <v>100</v>
      </c>
      <c r="CC76" s="118">
        <f t="shared" si="17"/>
        <v>46.666666666666664</v>
      </c>
      <c r="CD76" s="118">
        <f t="shared" si="17"/>
        <v>96.666666666666671</v>
      </c>
      <c r="CE76" s="449">
        <f>AVERAGE(D76:CD76)</f>
        <v>87.383966244725698</v>
      </c>
      <c r="CF76" s="448"/>
      <c r="CG76" s="117">
        <f>COUNTIF(D76:CD76,"&gt;74.5")</f>
        <v>66</v>
      </c>
      <c r="CH76" s="444">
        <f>61/75</f>
        <v>0.81333333333333335</v>
      </c>
      <c r="CI76" s="117"/>
      <c r="CJ76" s="117"/>
      <c r="CK76" s="117"/>
    </row>
    <row r="77" spans="1:98" ht="18.75" x14ac:dyDescent="0.3">
      <c r="A77" s="317" t="s">
        <v>227</v>
      </c>
      <c r="B77" s="329"/>
      <c r="C77" s="339"/>
      <c r="D77" s="52" t="str">
        <f>IF(D76&lt;75,"*","")</f>
        <v/>
      </c>
      <c r="E77" s="23" t="str">
        <f>IF(E76&lt;75,"*","")</f>
        <v/>
      </c>
      <c r="F77" s="23" t="str">
        <f t="shared" ref="F77:H77" si="18">IF(F76&lt;75,"*","")</f>
        <v/>
      </c>
      <c r="G77" s="23" t="str">
        <f t="shared" si="18"/>
        <v/>
      </c>
      <c r="H77" s="23" t="str">
        <f t="shared" si="18"/>
        <v/>
      </c>
      <c r="I77" s="23" t="str">
        <f t="shared" ref="I77:BY77" si="19">IF(I76&lt;75,"*","")</f>
        <v/>
      </c>
      <c r="J77" s="23" t="str">
        <f t="shared" si="19"/>
        <v/>
      </c>
      <c r="K77" s="23" t="str">
        <f t="shared" si="19"/>
        <v/>
      </c>
      <c r="L77" s="23" t="str">
        <f>IF(L76&lt;75,"*","")</f>
        <v/>
      </c>
      <c r="M77" s="23" t="str">
        <f t="shared" si="19"/>
        <v/>
      </c>
      <c r="N77" s="23" t="str">
        <f t="shared" ref="N77" si="20">IF(N76&lt;75,"*","")</f>
        <v/>
      </c>
      <c r="O77" s="23" t="str">
        <f t="shared" si="19"/>
        <v/>
      </c>
      <c r="P77" s="52" t="str">
        <f t="shared" si="19"/>
        <v>*</v>
      </c>
      <c r="Q77" s="23" t="str">
        <f t="shared" si="19"/>
        <v>*</v>
      </c>
      <c r="R77" s="23" t="str">
        <f t="shared" ref="R77" si="21">IF(R76&lt;75,"*","")</f>
        <v>*</v>
      </c>
      <c r="S77" s="23" t="str">
        <f t="shared" si="19"/>
        <v/>
      </c>
      <c r="T77" s="23" t="str">
        <f t="shared" ref="T77" si="22">IF(T76&lt;75,"*","")</f>
        <v/>
      </c>
      <c r="U77" s="23" t="str">
        <f t="shared" si="19"/>
        <v/>
      </c>
      <c r="V77" s="23" t="str">
        <f t="shared" ref="V77" si="23">IF(V76&lt;75,"*","")</f>
        <v>*</v>
      </c>
      <c r="W77" s="52" t="str">
        <f t="shared" si="19"/>
        <v>*</v>
      </c>
      <c r="X77" s="23" t="str">
        <f t="shared" si="19"/>
        <v>*</v>
      </c>
      <c r="Y77" s="23" t="str">
        <f t="shared" si="19"/>
        <v/>
      </c>
      <c r="Z77" s="23" t="str">
        <f t="shared" si="19"/>
        <v/>
      </c>
      <c r="AA77" s="23" t="str">
        <f t="shared" si="19"/>
        <v/>
      </c>
      <c r="AB77" s="23" t="str">
        <f t="shared" si="19"/>
        <v/>
      </c>
      <c r="AC77" s="23" t="str">
        <f t="shared" si="19"/>
        <v/>
      </c>
      <c r="AD77" s="23" t="str">
        <f t="shared" si="19"/>
        <v/>
      </c>
      <c r="AE77" s="23" t="str">
        <f t="shared" si="19"/>
        <v/>
      </c>
      <c r="AF77" s="23" t="str">
        <f t="shared" si="19"/>
        <v/>
      </c>
      <c r="AG77" s="23" t="str">
        <f t="shared" si="19"/>
        <v/>
      </c>
      <c r="AH77" s="23" t="str">
        <f t="shared" si="19"/>
        <v/>
      </c>
      <c r="AI77" s="23" t="str">
        <f t="shared" si="19"/>
        <v/>
      </c>
      <c r="AJ77" s="23" t="str">
        <f t="shared" si="19"/>
        <v/>
      </c>
      <c r="AK77" s="23" t="str">
        <f t="shared" si="19"/>
        <v>*</v>
      </c>
      <c r="AL77" s="52" t="str">
        <f t="shared" si="19"/>
        <v/>
      </c>
      <c r="AM77" s="104" t="str">
        <f>IF(AM76&lt;75,"*","")</f>
        <v/>
      </c>
      <c r="AN77" s="104" t="str">
        <f>IF(AN76&lt;75,"*","")</f>
        <v>*</v>
      </c>
      <c r="AO77" s="104" t="str">
        <f t="shared" si="19"/>
        <v/>
      </c>
      <c r="AP77" s="23" t="str">
        <f t="shared" ref="AP77:AQ77" si="24">IF(AP76&lt;75,"*","")</f>
        <v/>
      </c>
      <c r="AQ77" s="23" t="str">
        <f t="shared" si="24"/>
        <v/>
      </c>
      <c r="AR77" s="52" t="str">
        <f t="shared" si="19"/>
        <v/>
      </c>
      <c r="AS77" s="23" t="str">
        <f t="shared" si="19"/>
        <v/>
      </c>
      <c r="AT77" s="23" t="str">
        <f t="shared" si="19"/>
        <v/>
      </c>
      <c r="AU77" s="23" t="str">
        <f t="shared" si="19"/>
        <v/>
      </c>
      <c r="AV77" s="23" t="str">
        <f t="shared" si="19"/>
        <v/>
      </c>
      <c r="AW77" s="23" t="str">
        <f t="shared" si="19"/>
        <v/>
      </c>
      <c r="AX77" s="23" t="str">
        <f t="shared" si="19"/>
        <v/>
      </c>
      <c r="AY77" s="23" t="str">
        <f t="shared" si="19"/>
        <v/>
      </c>
      <c r="AZ77" s="23" t="str">
        <f t="shared" si="19"/>
        <v/>
      </c>
      <c r="BA77" s="23" t="str">
        <f t="shared" si="19"/>
        <v>*</v>
      </c>
      <c r="BB77" s="23" t="str">
        <f t="shared" si="19"/>
        <v/>
      </c>
      <c r="BC77" s="23" t="str">
        <f t="shared" si="19"/>
        <v/>
      </c>
      <c r="BD77" s="23" t="str">
        <f t="shared" si="19"/>
        <v>*</v>
      </c>
      <c r="BE77" s="23" t="str">
        <f t="shared" si="19"/>
        <v>*</v>
      </c>
      <c r="BF77" s="23" t="str">
        <f t="shared" si="19"/>
        <v/>
      </c>
      <c r="BG77" s="52" t="str">
        <f t="shared" si="19"/>
        <v/>
      </c>
      <c r="BH77" s="23" t="str">
        <f t="shared" si="19"/>
        <v/>
      </c>
      <c r="BI77" s="23" t="str">
        <f t="shared" si="19"/>
        <v/>
      </c>
      <c r="BJ77" s="23" t="str">
        <f t="shared" si="19"/>
        <v/>
      </c>
      <c r="BK77" s="23" t="str">
        <f t="shared" si="19"/>
        <v/>
      </c>
      <c r="BL77" s="23" t="str">
        <f t="shared" si="19"/>
        <v/>
      </c>
      <c r="BM77" s="23" t="str">
        <f t="shared" si="19"/>
        <v/>
      </c>
      <c r="BN77" s="23" t="str">
        <f t="shared" si="19"/>
        <v>*</v>
      </c>
      <c r="BO77" s="52" t="str">
        <f t="shared" si="19"/>
        <v/>
      </c>
      <c r="BP77" s="23" t="str">
        <f t="shared" si="19"/>
        <v/>
      </c>
      <c r="BQ77" s="23" t="str">
        <f t="shared" ref="BQ77:BR77" si="25">IF(BQ76&lt;75,"*","")</f>
        <v/>
      </c>
      <c r="BR77" s="23" t="str">
        <f t="shared" si="25"/>
        <v/>
      </c>
      <c r="BS77" s="23" t="str">
        <f t="shared" si="19"/>
        <v/>
      </c>
      <c r="BT77" s="23" t="str">
        <f t="shared" si="19"/>
        <v/>
      </c>
      <c r="BU77" s="23" t="str">
        <f t="shared" si="19"/>
        <v/>
      </c>
      <c r="BV77" s="23" t="str">
        <f t="shared" si="19"/>
        <v/>
      </c>
      <c r="BW77" s="23" t="str">
        <f t="shared" ref="BW77" si="26">IF(BW76&lt;75,"*","")</f>
        <v/>
      </c>
      <c r="BX77" s="23" t="str">
        <f t="shared" si="19"/>
        <v/>
      </c>
      <c r="BY77" s="23" t="str">
        <f t="shared" si="19"/>
        <v/>
      </c>
      <c r="BZ77" s="52" t="str">
        <f t="shared" ref="BZ77:CD77" si="27">IF(BZ76&lt;75,"*","")</f>
        <v/>
      </c>
      <c r="CA77" s="23" t="str">
        <f t="shared" si="27"/>
        <v/>
      </c>
      <c r="CB77" s="23" t="str">
        <f t="shared" si="27"/>
        <v/>
      </c>
      <c r="CC77" s="23" t="str">
        <f t="shared" si="27"/>
        <v>*</v>
      </c>
      <c r="CD77" s="23" t="str">
        <f t="shared" si="27"/>
        <v/>
      </c>
      <c r="CE77" s="2"/>
      <c r="CF77" s="13"/>
    </row>
    <row r="78" spans="1:98" x14ac:dyDescent="0.25">
      <c r="A78" s="315" t="s">
        <v>440</v>
      </c>
      <c r="O78" s="16">
        <f>AVERAGE(D76:O76)</f>
        <v>91.666666666666671</v>
      </c>
      <c r="V78" s="16">
        <f>AVERAGE(P76:V76)</f>
        <v>76.428571428571431</v>
      </c>
      <c r="AK78" s="16">
        <f>AVERAGE(W76:AK76)</f>
        <v>84.111111111111114</v>
      </c>
      <c r="AQ78" s="16">
        <f>AVERAGE(AL76:AQ76)</f>
        <v>92.777777777777771</v>
      </c>
      <c r="BF78" s="16">
        <f>AVERAGE(AR76:BF76)</f>
        <v>84.777777777777786</v>
      </c>
      <c r="BN78" s="16">
        <f>AVERAGE(BG76:BN76)</f>
        <v>81.458333333333343</v>
      </c>
      <c r="BY78" s="16">
        <f>AVERAGE(BO76:BY76)</f>
        <v>98.63636363636364</v>
      </c>
      <c r="CD78" s="16">
        <f>AVERAGE(BZ76:CD76)</f>
        <v>88.333333333333343</v>
      </c>
    </row>
    <row r="81" spans="1:1" x14ac:dyDescent="0.25">
      <c r="A81" s="442">
        <f>44/60</f>
        <v>0.73333333333333328</v>
      </c>
    </row>
  </sheetData>
  <mergeCells count="19">
    <mergeCell ref="BG2:BJ2"/>
    <mergeCell ref="BO2:BR2"/>
    <mergeCell ref="W2:AB2"/>
    <mergeCell ref="AC2:AG2"/>
    <mergeCell ref="W1:AK1"/>
    <mergeCell ref="AR1:BF1"/>
    <mergeCell ref="AH2:AJ2"/>
    <mergeCell ref="AR2:AT2"/>
    <mergeCell ref="AU2:AY2"/>
    <mergeCell ref="BB2:BC2"/>
    <mergeCell ref="BD2:BF2"/>
    <mergeCell ref="D1:O1"/>
    <mergeCell ref="BG1:BN1"/>
    <mergeCell ref="P1:V1"/>
    <mergeCell ref="AL1:AQ1"/>
    <mergeCell ref="CM1:CP1"/>
    <mergeCell ref="BO1:BY1"/>
    <mergeCell ref="BZ1:CD1"/>
    <mergeCell ref="CE1:CK1"/>
  </mergeCells>
  <conditionalFormatting sqref="A67">
    <cfRule type="cellIs" dxfId="20" priority="114" operator="equal">
      <formula>0</formula>
    </cfRule>
    <cfRule type="cellIs" dxfId="19" priority="115" operator="equal">
      <formula>1</formula>
    </cfRule>
    <cfRule type="cellIs" dxfId="18" priority="116" operator="equal">
      <formula>3</formula>
    </cfRule>
    <cfRule type="colorScale" priority="117">
      <colorScale>
        <cfvo type="min"/>
        <cfvo type="num" val="2"/>
        <cfvo type="max"/>
        <color rgb="FFF8696B"/>
        <color rgb="FFFFEB84"/>
        <color rgb="FF63BE7B"/>
      </colorScale>
    </cfRule>
  </conditionalFormatting>
  <conditionalFormatting sqref="A69">
    <cfRule type="cellIs" dxfId="17" priority="110" operator="equal">
      <formula>0</formula>
    </cfRule>
    <cfRule type="cellIs" dxfId="16" priority="111" operator="equal">
      <formula>1</formula>
    </cfRule>
    <cfRule type="cellIs" dxfId="15" priority="112" operator="equal">
      <formula>2</formula>
    </cfRule>
    <cfRule type="cellIs" dxfId="14" priority="113" operator="equal">
      <formula>3</formula>
    </cfRule>
  </conditionalFormatting>
  <conditionalFormatting sqref="A68">
    <cfRule type="cellIs" dxfId="13" priority="106" operator="equal">
      <formula>0</formula>
    </cfRule>
    <cfRule type="cellIs" dxfId="12" priority="107" operator="equal">
      <formula>1</formula>
    </cfRule>
    <cfRule type="cellIs" dxfId="11" priority="108" operator="equal">
      <formula>3</formula>
    </cfRule>
    <cfRule type="colorScale" priority="109">
      <colorScale>
        <cfvo type="min"/>
        <cfvo type="num" val="2"/>
        <cfvo type="max"/>
        <color rgb="FFF8696B"/>
        <color rgb="FFFFEB84"/>
        <color rgb="FF63BE7B"/>
      </colorScale>
    </cfRule>
  </conditionalFormatting>
  <conditionalFormatting sqref="A70">
    <cfRule type="cellIs" dxfId="10" priority="102" operator="equal">
      <formula>0</formula>
    </cfRule>
    <cfRule type="cellIs" dxfId="9" priority="103" operator="equal">
      <formula>1</formula>
    </cfRule>
    <cfRule type="cellIs" dxfId="8" priority="104" operator="equal">
      <formula>3</formula>
    </cfRule>
    <cfRule type="colorScale" priority="105">
      <colorScale>
        <cfvo type="min"/>
        <cfvo type="num" val="2"/>
        <cfvo type="max"/>
        <color rgb="FFF8696B"/>
        <color rgb="FFFFEB84"/>
        <color rgb="FF63BE7B"/>
      </colorScale>
    </cfRule>
  </conditionalFormatting>
  <conditionalFormatting sqref="AW66">
    <cfRule type="colorScale" priority="101">
      <colorScale>
        <cfvo type="min"/>
        <cfvo type="percentile" val="50"/>
        <cfvo type="max"/>
        <color rgb="FF63BE7B"/>
        <color rgb="FFFFEB84"/>
        <color rgb="FFF8696B"/>
      </colorScale>
    </cfRule>
  </conditionalFormatting>
  <conditionalFormatting sqref="AX66">
    <cfRule type="colorScale" priority="100">
      <colorScale>
        <cfvo type="min"/>
        <cfvo type="percentile" val="50"/>
        <cfvo type="max"/>
        <color rgb="FF63BE7B"/>
        <color rgb="FFFFEB84"/>
        <color rgb="FFF8696B"/>
      </colorScale>
    </cfRule>
  </conditionalFormatting>
  <conditionalFormatting sqref="AY66">
    <cfRule type="colorScale" priority="99">
      <colorScale>
        <cfvo type="min"/>
        <cfvo type="percentile" val="50"/>
        <cfvo type="max"/>
        <color rgb="FF63BE7B"/>
        <color rgb="FFFFEB84"/>
        <color rgb="FFF8696B"/>
      </colorScale>
    </cfRule>
  </conditionalFormatting>
  <conditionalFormatting sqref="A67:A70 D6:CD64">
    <cfRule type="cellIs" dxfId="7" priority="91" operator="equal">
      <formula>4</formula>
    </cfRule>
    <cfRule type="cellIs" dxfId="6" priority="94" operator="equal">
      <formula>1</formula>
    </cfRule>
  </conditionalFormatting>
  <conditionalFormatting sqref="A67:A70 D6:CD64">
    <cfRule type="cellIs" dxfId="5" priority="92" operator="equal">
      <formula>3</formula>
    </cfRule>
    <cfRule type="cellIs" dxfId="4" priority="93" operator="equal">
      <formula>2</formula>
    </cfRule>
  </conditionalFormatting>
  <conditionalFormatting sqref="AU66">
    <cfRule type="colorScale" priority="62">
      <colorScale>
        <cfvo type="min"/>
        <cfvo type="percentile" val="50"/>
        <cfvo type="max"/>
        <color rgb="FF63BE7B"/>
        <color rgb="FFFFEB84"/>
        <color rgb="FFF8696B"/>
      </colorScale>
    </cfRule>
  </conditionalFormatting>
  <conditionalFormatting sqref="AP66">
    <cfRule type="colorScale" priority="16">
      <colorScale>
        <cfvo type="min"/>
        <cfvo type="percentile" val="50"/>
        <cfvo type="max"/>
        <color rgb="FF63BE7B"/>
        <color rgb="FFFFEB84"/>
        <color rgb="FFF8696B"/>
      </colorScale>
    </cfRule>
  </conditionalFormatting>
  <conditionalFormatting sqref="AQ66">
    <cfRule type="colorScale" priority="15">
      <colorScale>
        <cfvo type="min"/>
        <cfvo type="percentile" val="50"/>
        <cfvo type="max"/>
        <color rgb="FF63BE7B"/>
        <color rgb="FFFFEB84"/>
        <color rgb="FFF8696B"/>
      </colorScale>
    </cfRule>
  </conditionalFormatting>
  <conditionalFormatting sqref="E66:V66">
    <cfRule type="colorScale" priority="173">
      <colorScale>
        <cfvo type="min"/>
        <cfvo type="percentile" val="50"/>
        <cfvo type="max"/>
        <color rgb="FF63BE7B"/>
        <color rgb="FFFFEB84"/>
        <color rgb="FFF8696B"/>
      </colorScale>
    </cfRule>
  </conditionalFormatting>
  <conditionalFormatting sqref="D66">
    <cfRule type="colorScale" priority="10">
      <colorScale>
        <cfvo type="min"/>
        <cfvo type="percentile" val="50"/>
        <cfvo type="max"/>
        <color rgb="FF63BE7B"/>
        <color rgb="FFFFEB84"/>
        <color rgb="FFF8696B"/>
      </colorScale>
    </cfRule>
  </conditionalFormatting>
  <conditionalFormatting sqref="AA66">
    <cfRule type="colorScale" priority="9">
      <colorScale>
        <cfvo type="min"/>
        <cfvo type="percentile" val="50"/>
        <cfvo type="max"/>
        <color rgb="FF63BE7B"/>
        <color rgb="FFFFEB84"/>
        <color rgb="FFF8696B"/>
      </colorScale>
    </cfRule>
  </conditionalFormatting>
  <conditionalFormatting sqref="AH66">
    <cfRule type="colorScale" priority="8">
      <colorScale>
        <cfvo type="min"/>
        <cfvo type="percentile" val="50"/>
        <cfvo type="max"/>
        <color rgb="FF63BE7B"/>
        <color rgb="FFFFEB84"/>
        <color rgb="FFF8696B"/>
      </colorScale>
    </cfRule>
  </conditionalFormatting>
  <conditionalFormatting sqref="AI66:AJ66">
    <cfRule type="colorScale" priority="7">
      <colorScale>
        <cfvo type="min"/>
        <cfvo type="percentile" val="50"/>
        <cfvo type="max"/>
        <color rgb="FF63BE7B"/>
        <color rgb="FFFFEB84"/>
        <color rgb="FFF8696B"/>
      </colorScale>
    </cfRule>
  </conditionalFormatting>
  <conditionalFormatting sqref="BK66">
    <cfRule type="colorScale" priority="6">
      <colorScale>
        <cfvo type="min"/>
        <cfvo type="percentile" val="50"/>
        <cfvo type="max"/>
        <color rgb="FF63BE7B"/>
        <color rgb="FFFFEB84"/>
        <color rgb="FFF8696B"/>
      </colorScale>
    </cfRule>
  </conditionalFormatting>
  <conditionalFormatting sqref="BL66">
    <cfRule type="colorScale" priority="5">
      <colorScale>
        <cfvo type="min"/>
        <cfvo type="percentile" val="50"/>
        <cfvo type="max"/>
        <color rgb="FF63BE7B"/>
        <color rgb="FFFFEB84"/>
        <color rgb="FFF8696B"/>
      </colorScale>
    </cfRule>
  </conditionalFormatting>
  <conditionalFormatting sqref="D5:CD5">
    <cfRule type="cellIs" dxfId="3" priority="3" operator="equal">
      <formula>4</formula>
    </cfRule>
    <cfRule type="cellIs" dxfId="2" priority="4" operator="equal">
      <formula>1</formula>
    </cfRule>
  </conditionalFormatting>
  <conditionalFormatting sqref="D5:CD5">
    <cfRule type="cellIs" dxfId="1" priority="1" operator="equal">
      <formula>3</formula>
    </cfRule>
    <cfRule type="cellIs" dxfId="0" priority="2" operator="equal">
      <formula>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C70"/>
  <sheetViews>
    <sheetView zoomScale="80" zoomScaleNormal="80" workbookViewId="0">
      <pane xSplit="1" ySplit="3" topLeftCell="B4" activePane="bottomRight" state="frozen"/>
      <selection activeCell="BY3" sqref="BY3"/>
      <selection pane="topRight" activeCell="BY3" sqref="BY3"/>
      <selection pane="bottomLeft" activeCell="BY3" sqref="BY3"/>
      <selection pane="bottomRight" activeCell="A29" sqref="A29:XFD29"/>
    </sheetView>
  </sheetViews>
  <sheetFormatPr defaultRowHeight="15" x14ac:dyDescent="0.25"/>
  <cols>
    <col min="1" max="1" width="35.5703125" customWidth="1"/>
    <col min="2" max="2" width="5.5703125" bestFit="1" customWidth="1"/>
    <col min="3" max="3" width="4.140625" style="24" bestFit="1" customWidth="1"/>
    <col min="4" max="12" width="3.7109375" customWidth="1"/>
    <col min="13" max="17" width="3.5703125" style="13" customWidth="1"/>
    <col min="18" max="18" width="6.140625" style="13" bestFit="1" customWidth="1"/>
    <col min="19" max="21" width="4.140625" customWidth="1"/>
    <col min="22" max="22" width="4.42578125" customWidth="1"/>
    <col min="23" max="24" width="4.140625" customWidth="1"/>
    <col min="25" max="25" width="3.7109375" customWidth="1"/>
    <col min="26" max="27" width="3.5703125" style="13" customWidth="1"/>
    <col min="28" max="28" width="5.85546875" style="96" bestFit="1" customWidth="1"/>
    <col min="29" max="43" width="3.7109375" customWidth="1"/>
    <col min="44" max="45" width="3.5703125" style="13" customWidth="1"/>
    <col min="46" max="46" width="5.85546875" style="96" bestFit="1" customWidth="1"/>
    <col min="47" max="47" width="3.5703125" style="2" customWidth="1"/>
    <col min="48" max="49" width="3.7109375" customWidth="1"/>
    <col min="50" max="50" width="3.5703125" style="13" customWidth="1"/>
    <col min="51" max="52" width="3.7109375" customWidth="1"/>
    <col min="53" max="54" width="3.5703125" style="13" customWidth="1"/>
    <col min="55" max="55" width="5.85546875" style="96" bestFit="1" customWidth="1"/>
    <col min="56" max="56" width="3.7109375" style="2" customWidth="1"/>
    <col min="57" max="58" width="3.7109375" customWidth="1"/>
    <col min="59" max="59" width="4.140625" style="13" customWidth="1"/>
    <col min="60" max="70" width="3.7109375" customWidth="1"/>
    <col min="71" max="72" width="3.5703125" style="13" customWidth="1"/>
    <col min="73" max="73" width="5.85546875" style="13" bestFit="1" customWidth="1"/>
    <col min="74" max="74" width="3.7109375" style="2" customWidth="1"/>
    <col min="75" max="81" width="3.7109375" customWidth="1"/>
    <col min="82" max="83" width="3.5703125" style="13" customWidth="1"/>
    <col min="84" max="84" width="5.85546875" style="96" bestFit="1" customWidth="1"/>
    <col min="85" max="85" width="3.7109375" style="2" customWidth="1"/>
    <col min="86" max="95" width="3.7109375" customWidth="1"/>
    <col min="96" max="97" width="3.5703125" style="13" customWidth="1"/>
    <col min="98" max="98" width="5.85546875" style="96" bestFit="1" customWidth="1"/>
    <col min="99" max="99" width="3.7109375" style="2" customWidth="1"/>
    <col min="100" max="103" width="3.7109375" customWidth="1"/>
    <col min="104" max="105" width="3.5703125" style="13" customWidth="1"/>
    <col min="106" max="106" width="5.85546875" style="96" customWidth="1"/>
  </cols>
  <sheetData>
    <row r="1" spans="1:107" s="25" customFormat="1" ht="36.75" customHeight="1" x14ac:dyDescent="0.3">
      <c r="A1" s="29" t="s">
        <v>425</v>
      </c>
      <c r="B1" s="66"/>
      <c r="C1" s="66"/>
      <c r="D1" s="189" t="s">
        <v>319</v>
      </c>
      <c r="E1" s="189"/>
      <c r="F1" s="189"/>
      <c r="G1" s="189"/>
      <c r="H1" s="189"/>
      <c r="I1" s="189"/>
      <c r="J1" s="189"/>
      <c r="K1" s="189"/>
      <c r="L1" s="189"/>
      <c r="M1" s="189"/>
      <c r="N1" s="189"/>
      <c r="O1" s="189"/>
      <c r="P1" s="189"/>
      <c r="Q1" s="189"/>
      <c r="R1" s="190"/>
      <c r="S1" s="197" t="s">
        <v>320</v>
      </c>
      <c r="T1" s="198"/>
      <c r="U1" s="198"/>
      <c r="V1" s="198"/>
      <c r="W1" s="198"/>
      <c r="X1" s="198"/>
      <c r="Y1" s="198"/>
      <c r="Z1" s="198"/>
      <c r="AA1" s="198"/>
      <c r="AB1" s="199"/>
      <c r="AC1" s="218" t="s">
        <v>321</v>
      </c>
      <c r="AD1" s="219"/>
      <c r="AE1" s="219"/>
      <c r="AF1" s="219"/>
      <c r="AG1" s="219"/>
      <c r="AH1" s="219"/>
      <c r="AI1" s="219"/>
      <c r="AJ1" s="219"/>
      <c r="AK1" s="219"/>
      <c r="AL1" s="219"/>
      <c r="AM1" s="219"/>
      <c r="AN1" s="219"/>
      <c r="AO1" s="219"/>
      <c r="AP1" s="219"/>
      <c r="AQ1" s="219"/>
      <c r="AR1" s="219"/>
      <c r="AS1" s="219"/>
      <c r="AT1" s="214"/>
      <c r="AU1" s="203" t="s">
        <v>322</v>
      </c>
      <c r="AV1" s="204"/>
      <c r="AW1" s="204"/>
      <c r="AX1" s="204"/>
      <c r="AY1" s="204"/>
      <c r="AZ1" s="204"/>
      <c r="BA1" s="204"/>
      <c r="BB1" s="204"/>
      <c r="BC1" s="205"/>
      <c r="BD1" s="206" t="s">
        <v>323</v>
      </c>
      <c r="BE1" s="189"/>
      <c r="BF1" s="189"/>
      <c r="BG1" s="189"/>
      <c r="BH1" s="189"/>
      <c r="BI1" s="189"/>
      <c r="BJ1" s="189"/>
      <c r="BK1" s="189"/>
      <c r="BL1" s="189"/>
      <c r="BM1" s="189"/>
      <c r="BN1" s="189"/>
      <c r="BO1" s="189"/>
      <c r="BP1" s="189"/>
      <c r="BQ1" s="189"/>
      <c r="BR1" s="189"/>
      <c r="BS1" s="189"/>
      <c r="BT1" s="189"/>
      <c r="BU1" s="190"/>
      <c r="BV1" s="197" t="s">
        <v>324</v>
      </c>
      <c r="BW1" s="198"/>
      <c r="BX1" s="198"/>
      <c r="BY1" s="198"/>
      <c r="BZ1" s="198"/>
      <c r="CA1" s="198"/>
      <c r="CB1" s="198"/>
      <c r="CC1" s="198"/>
      <c r="CD1" s="198"/>
      <c r="CE1" s="198"/>
      <c r="CF1" s="199"/>
      <c r="CG1" s="218" t="s">
        <v>325</v>
      </c>
      <c r="CH1" s="219"/>
      <c r="CI1" s="219"/>
      <c r="CJ1" s="219"/>
      <c r="CK1" s="219"/>
      <c r="CL1" s="219"/>
      <c r="CM1" s="219"/>
      <c r="CN1" s="219"/>
      <c r="CO1" s="219"/>
      <c r="CP1" s="219"/>
      <c r="CQ1" s="219"/>
      <c r="CR1" s="219"/>
      <c r="CS1" s="219"/>
      <c r="CT1" s="214"/>
      <c r="CU1" s="203" t="s">
        <v>326</v>
      </c>
      <c r="CV1" s="204"/>
      <c r="CW1" s="204"/>
      <c r="CX1" s="204"/>
      <c r="CY1" s="221"/>
      <c r="CZ1" s="221"/>
      <c r="DA1" s="221"/>
      <c r="DB1" s="220"/>
    </row>
    <row r="2" spans="1:107" ht="222" customHeight="1" x14ac:dyDescent="0.25">
      <c r="A2" s="26" t="s">
        <v>6</v>
      </c>
      <c r="B2" s="27" t="s">
        <v>7</v>
      </c>
      <c r="C2" s="28" t="s">
        <v>8</v>
      </c>
      <c r="D2" s="75" t="s">
        <v>296</v>
      </c>
      <c r="E2" s="76" t="s">
        <v>9</v>
      </c>
      <c r="F2" s="76" t="s">
        <v>433</v>
      </c>
      <c r="G2" s="76" t="s">
        <v>434</v>
      </c>
      <c r="H2" s="76" t="s">
        <v>435</v>
      </c>
      <c r="I2" s="76" t="s">
        <v>268</v>
      </c>
      <c r="J2" s="194" t="s">
        <v>317</v>
      </c>
      <c r="K2" s="194" t="s">
        <v>318</v>
      </c>
      <c r="L2" s="76" t="s">
        <v>297</v>
      </c>
      <c r="M2" s="77" t="s">
        <v>269</v>
      </c>
      <c r="N2" s="77" t="s">
        <v>270</v>
      </c>
      <c r="O2" s="77" t="s">
        <v>327</v>
      </c>
      <c r="P2" s="69" t="s">
        <v>381</v>
      </c>
      <c r="Q2" s="70" t="s">
        <v>382</v>
      </c>
      <c r="R2" s="191" t="s">
        <v>383</v>
      </c>
      <c r="S2" s="141" t="s">
        <v>233</v>
      </c>
      <c r="T2" s="142" t="s">
        <v>271</v>
      </c>
      <c r="U2" s="142" t="s">
        <v>272</v>
      </c>
      <c r="V2" s="67" t="s">
        <v>298</v>
      </c>
      <c r="W2" s="67" t="s">
        <v>343</v>
      </c>
      <c r="X2" s="68" t="s">
        <v>273</v>
      </c>
      <c r="Y2" s="143" t="s">
        <v>292</v>
      </c>
      <c r="Z2" s="69" t="s">
        <v>381</v>
      </c>
      <c r="AA2" s="70" t="s">
        <v>382</v>
      </c>
      <c r="AB2" s="200" t="s">
        <v>384</v>
      </c>
      <c r="AC2" s="145" t="s">
        <v>10</v>
      </c>
      <c r="AD2" s="146" t="s">
        <v>274</v>
      </c>
      <c r="AE2" s="146" t="s">
        <v>11</v>
      </c>
      <c r="AF2" s="146" t="s">
        <v>12</v>
      </c>
      <c r="AG2" s="72" t="s">
        <v>419</v>
      </c>
      <c r="AH2" s="72" t="s">
        <v>300</v>
      </c>
      <c r="AI2" s="72" t="s">
        <v>301</v>
      </c>
      <c r="AJ2" s="72" t="s">
        <v>13</v>
      </c>
      <c r="AK2" s="72" t="s">
        <v>14</v>
      </c>
      <c r="AL2" s="72" t="s">
        <v>15</v>
      </c>
      <c r="AM2" s="72" t="s">
        <v>304</v>
      </c>
      <c r="AN2" s="72" t="s">
        <v>411</v>
      </c>
      <c r="AO2" s="71" t="s">
        <v>413</v>
      </c>
      <c r="AP2" s="72" t="s">
        <v>275</v>
      </c>
      <c r="AQ2" s="147" t="s">
        <v>16</v>
      </c>
      <c r="AR2" s="73" t="s">
        <v>381</v>
      </c>
      <c r="AS2" s="74" t="s">
        <v>382</v>
      </c>
      <c r="AT2" s="215" t="s">
        <v>385</v>
      </c>
      <c r="AU2" s="154" t="s">
        <v>17</v>
      </c>
      <c r="AV2" s="155" t="s">
        <v>18</v>
      </c>
      <c r="AW2" s="155" t="s">
        <v>234</v>
      </c>
      <c r="AX2" s="155" t="s">
        <v>305</v>
      </c>
      <c r="AY2" s="155" t="s">
        <v>232</v>
      </c>
      <c r="AZ2" s="156" t="s">
        <v>306</v>
      </c>
      <c r="BA2" s="73" t="s">
        <v>381</v>
      </c>
      <c r="BB2" s="74" t="s">
        <v>382</v>
      </c>
      <c r="BC2" s="211" t="s">
        <v>386</v>
      </c>
      <c r="BD2" s="207" t="s">
        <v>307</v>
      </c>
      <c r="BE2" s="77" t="s">
        <v>252</v>
      </c>
      <c r="BF2" s="77" t="s">
        <v>253</v>
      </c>
      <c r="BG2" s="77" t="s">
        <v>19</v>
      </c>
      <c r="BH2" s="77" t="s">
        <v>277</v>
      </c>
      <c r="BI2" s="77" t="s">
        <v>308</v>
      </c>
      <c r="BJ2" s="77" t="s">
        <v>278</v>
      </c>
      <c r="BK2" s="77" t="s">
        <v>309</v>
      </c>
      <c r="BL2" s="77" t="s">
        <v>280</v>
      </c>
      <c r="BM2" s="77" t="s">
        <v>463</v>
      </c>
      <c r="BN2" s="77" t="s">
        <v>20</v>
      </c>
      <c r="BO2" s="77" t="s">
        <v>291</v>
      </c>
      <c r="BP2" s="77" t="s">
        <v>282</v>
      </c>
      <c r="BQ2" s="194" t="s">
        <v>420</v>
      </c>
      <c r="BR2" s="77" t="s">
        <v>284</v>
      </c>
      <c r="BS2" s="157" t="s">
        <v>381</v>
      </c>
      <c r="BT2" s="58" t="s">
        <v>382</v>
      </c>
      <c r="BU2" s="191" t="s">
        <v>387</v>
      </c>
      <c r="BV2" s="160" t="s">
        <v>421</v>
      </c>
      <c r="BW2" s="161" t="s">
        <v>264</v>
      </c>
      <c r="BX2" s="161" t="s">
        <v>464</v>
      </c>
      <c r="BY2" s="161" t="s">
        <v>422</v>
      </c>
      <c r="BZ2" s="161" t="s">
        <v>310</v>
      </c>
      <c r="CA2" s="161" t="s">
        <v>311</v>
      </c>
      <c r="CB2" s="161" t="s">
        <v>312</v>
      </c>
      <c r="CC2" s="161" t="s">
        <v>351</v>
      </c>
      <c r="CD2" s="157" t="s">
        <v>381</v>
      </c>
      <c r="CE2" s="58" t="s">
        <v>382</v>
      </c>
      <c r="CF2" s="200" t="s">
        <v>388</v>
      </c>
      <c r="CG2" s="97" t="s">
        <v>286</v>
      </c>
      <c r="CH2" s="98" t="s">
        <v>352</v>
      </c>
      <c r="CI2" s="98" t="s">
        <v>21</v>
      </c>
      <c r="CJ2" s="98" t="s">
        <v>287</v>
      </c>
      <c r="CK2" s="98" t="s">
        <v>313</v>
      </c>
      <c r="CL2" s="98" t="s">
        <v>314</v>
      </c>
      <c r="CM2" s="98" t="s">
        <v>460</v>
      </c>
      <c r="CN2" s="71" t="s">
        <v>418</v>
      </c>
      <c r="CO2" s="98" t="s">
        <v>461</v>
      </c>
      <c r="CP2" s="98" t="s">
        <v>22</v>
      </c>
      <c r="CQ2" s="98" t="s">
        <v>23</v>
      </c>
      <c r="CR2" s="157" t="s">
        <v>381</v>
      </c>
      <c r="CS2" s="58" t="s">
        <v>382</v>
      </c>
      <c r="CT2" s="215" t="s">
        <v>389</v>
      </c>
      <c r="CU2" s="154" t="s">
        <v>24</v>
      </c>
      <c r="CV2" s="155" t="s">
        <v>25</v>
      </c>
      <c r="CW2" s="155" t="s">
        <v>26</v>
      </c>
      <c r="CX2" s="155" t="s">
        <v>290</v>
      </c>
      <c r="CY2" s="156" t="s">
        <v>27</v>
      </c>
      <c r="CZ2" s="167" t="s">
        <v>381</v>
      </c>
      <c r="DA2" s="168" t="s">
        <v>382</v>
      </c>
      <c r="DB2" s="211" t="s">
        <v>390</v>
      </c>
    </row>
    <row r="3" spans="1:107" s="34" customFormat="1" ht="15" customHeight="1" x14ac:dyDescent="0.25">
      <c r="A3" s="33" t="s">
        <v>231</v>
      </c>
      <c r="B3" s="35"/>
      <c r="C3" s="222"/>
      <c r="D3" s="195">
        <v>1.1000000000000001</v>
      </c>
      <c r="E3" s="196">
        <v>1.2</v>
      </c>
      <c r="F3" s="196" t="s">
        <v>430</v>
      </c>
      <c r="G3" s="196" t="s">
        <v>431</v>
      </c>
      <c r="H3" s="196" t="s">
        <v>432</v>
      </c>
      <c r="I3" s="196">
        <v>1.3</v>
      </c>
      <c r="J3" s="196">
        <v>1.4</v>
      </c>
      <c r="K3" s="196">
        <v>1.5</v>
      </c>
      <c r="L3" s="196">
        <v>1.6</v>
      </c>
      <c r="M3" s="80">
        <v>1.7</v>
      </c>
      <c r="N3" s="81">
        <v>1.8</v>
      </c>
      <c r="O3" s="81">
        <v>1.9</v>
      </c>
      <c r="P3" s="187"/>
      <c r="Q3" s="78"/>
      <c r="R3" s="192"/>
      <c r="S3" s="144" t="s">
        <v>339</v>
      </c>
      <c r="T3" s="144" t="s">
        <v>337</v>
      </c>
      <c r="U3" s="144" t="s">
        <v>338</v>
      </c>
      <c r="V3" s="144" t="s">
        <v>340</v>
      </c>
      <c r="W3" s="144" t="s">
        <v>341</v>
      </c>
      <c r="X3" s="144" t="s">
        <v>342</v>
      </c>
      <c r="Y3" s="144">
        <v>2.2999999999999998</v>
      </c>
      <c r="Z3" s="187"/>
      <c r="AA3" s="78"/>
      <c r="AB3" s="201"/>
      <c r="AC3" s="148">
        <v>3.1</v>
      </c>
      <c r="AD3" s="149">
        <v>3.2</v>
      </c>
      <c r="AE3" s="150">
        <v>3.3</v>
      </c>
      <c r="AF3" s="150">
        <v>3.4</v>
      </c>
      <c r="AG3" s="150">
        <v>3.5</v>
      </c>
      <c r="AH3" s="150">
        <v>3.6</v>
      </c>
      <c r="AI3" s="150">
        <v>3.7</v>
      </c>
      <c r="AJ3" s="151">
        <v>3.8</v>
      </c>
      <c r="AK3" s="151">
        <v>3.9</v>
      </c>
      <c r="AL3" s="152">
        <v>3.1</v>
      </c>
      <c r="AM3" s="152">
        <v>3.11</v>
      </c>
      <c r="AN3" s="152">
        <v>3.12</v>
      </c>
      <c r="AO3" s="152">
        <v>3.13</v>
      </c>
      <c r="AP3" s="152">
        <v>3.14</v>
      </c>
      <c r="AQ3" s="153">
        <v>3.15</v>
      </c>
      <c r="AR3" s="79"/>
      <c r="AS3" s="79"/>
      <c r="AT3" s="216"/>
      <c r="AU3" s="389">
        <v>4.0999999999999996</v>
      </c>
      <c r="AV3" s="390">
        <v>4.2</v>
      </c>
      <c r="AW3" s="390">
        <v>4.3</v>
      </c>
      <c r="AX3" s="390">
        <v>4.4000000000000004</v>
      </c>
      <c r="AY3" s="390">
        <v>4.5</v>
      </c>
      <c r="AZ3" s="391">
        <v>4.5999999999999996</v>
      </c>
      <c r="BA3" s="79"/>
      <c r="BB3" s="79"/>
      <c r="BC3" s="212"/>
      <c r="BD3" s="208">
        <v>5.0999999999999996</v>
      </c>
      <c r="BE3" s="81">
        <v>5.2</v>
      </c>
      <c r="BF3" s="81">
        <v>5.3</v>
      </c>
      <c r="BG3" s="81">
        <v>5.4</v>
      </c>
      <c r="BH3" s="81">
        <v>5.5</v>
      </c>
      <c r="BI3" s="81">
        <v>5.6</v>
      </c>
      <c r="BJ3" s="81">
        <v>5.7</v>
      </c>
      <c r="BK3" s="81">
        <v>5.8</v>
      </c>
      <c r="BL3" s="81">
        <v>5.9</v>
      </c>
      <c r="BM3" s="209">
        <v>5.0999999999999996</v>
      </c>
      <c r="BN3" s="209">
        <v>5.1100000000000003</v>
      </c>
      <c r="BO3" s="209">
        <v>5.12</v>
      </c>
      <c r="BP3" s="209">
        <v>5.13</v>
      </c>
      <c r="BQ3" s="209">
        <v>5.14</v>
      </c>
      <c r="BR3" s="210">
        <v>5.15</v>
      </c>
      <c r="BS3" s="158"/>
      <c r="BT3" s="158"/>
      <c r="BU3" s="192"/>
      <c r="BV3" s="162">
        <v>6.1</v>
      </c>
      <c r="BW3" s="163">
        <v>6.2</v>
      </c>
      <c r="BX3" s="172">
        <v>6.3</v>
      </c>
      <c r="BY3" s="172">
        <v>6.4</v>
      </c>
      <c r="BZ3" s="172">
        <v>6.5</v>
      </c>
      <c r="CA3" s="172">
        <v>6.6</v>
      </c>
      <c r="CB3" s="172">
        <v>6.7</v>
      </c>
      <c r="CC3" s="173">
        <v>6.8</v>
      </c>
      <c r="CD3" s="158"/>
      <c r="CE3" s="158"/>
      <c r="CF3" s="201"/>
      <c r="CG3" s="164">
        <v>7.1</v>
      </c>
      <c r="CH3" s="165">
        <v>7.2</v>
      </c>
      <c r="CI3" s="165">
        <v>7.3</v>
      </c>
      <c r="CJ3" s="165">
        <v>7.4</v>
      </c>
      <c r="CK3" s="165">
        <v>7.5</v>
      </c>
      <c r="CL3" s="165">
        <v>7.6</v>
      </c>
      <c r="CM3" s="165">
        <v>7.7</v>
      </c>
      <c r="CN3" s="165">
        <v>7.8</v>
      </c>
      <c r="CO3" s="165">
        <v>7.9</v>
      </c>
      <c r="CP3" s="166">
        <v>7.1</v>
      </c>
      <c r="CQ3" s="166">
        <v>7.11</v>
      </c>
      <c r="CR3" s="188"/>
      <c r="CS3" s="158"/>
      <c r="CT3" s="216"/>
      <c r="CU3" s="393">
        <v>8.1</v>
      </c>
      <c r="CV3" s="394">
        <v>8.1999999999999993</v>
      </c>
      <c r="CW3" s="394">
        <v>8.3000000000000007</v>
      </c>
      <c r="CX3" s="394">
        <v>8.4</v>
      </c>
      <c r="CY3" s="395">
        <v>8.5</v>
      </c>
      <c r="CZ3" s="169"/>
      <c r="DA3" s="169"/>
      <c r="DB3" s="212"/>
      <c r="DC3" s="36"/>
    </row>
    <row r="4" spans="1:107" x14ac:dyDescent="0.25">
      <c r="A4" s="3" t="s">
        <v>457</v>
      </c>
      <c r="B4" s="3">
        <v>2017</v>
      </c>
      <c r="C4" s="334" t="s">
        <v>428</v>
      </c>
      <c r="D4" s="223">
        <f>'Global List of MEAL Indicators'!D5</f>
        <v>1</v>
      </c>
      <c r="E4" s="223" t="str">
        <f>'Global List of MEAL Indicators'!E5</f>
        <v>*</v>
      </c>
      <c r="F4" s="223" t="str">
        <f>'Global List of MEAL Indicators'!F5</f>
        <v>*</v>
      </c>
      <c r="G4" s="223" t="str">
        <f>'Global List of MEAL Indicators'!G5</f>
        <v>*</v>
      </c>
      <c r="H4" s="223" t="str">
        <f>'Global List of MEAL Indicators'!H5</f>
        <v>*</v>
      </c>
      <c r="I4" s="223" t="str">
        <f>'Global List of MEAL Indicators'!I5</f>
        <v>*</v>
      </c>
      <c r="J4" s="223">
        <f>'Global List of MEAL Indicators'!J5</f>
        <v>3</v>
      </c>
      <c r="K4" s="223">
        <f>'Global List of MEAL Indicators'!K5</f>
        <v>1</v>
      </c>
      <c r="L4" s="223">
        <f>'Global List of MEAL Indicators'!L5</f>
        <v>3</v>
      </c>
      <c r="M4" s="223">
        <f>'Global List of MEAL Indicators'!M5</f>
        <v>3</v>
      </c>
      <c r="N4" s="223">
        <f>'Global List of MEAL Indicators'!N5</f>
        <v>1</v>
      </c>
      <c r="O4" s="223" t="str">
        <f>'Global List of MEAL Indicators'!O5</f>
        <v>*</v>
      </c>
      <c r="P4" s="82">
        <f>SUM(D4:O4)</f>
        <v>12</v>
      </c>
      <c r="Q4" s="82">
        <f>4*12</f>
        <v>48</v>
      </c>
      <c r="R4" s="441">
        <f>P4/Q4</f>
        <v>0.25</v>
      </c>
      <c r="S4" s="224" t="str">
        <f>'Global List of MEAL Indicators'!P5</f>
        <v>*</v>
      </c>
      <c r="T4" s="224" t="str">
        <f>'Global List of MEAL Indicators'!Q5</f>
        <v>*</v>
      </c>
      <c r="U4" s="224" t="str">
        <f>'Global List of MEAL Indicators'!R5</f>
        <v>*</v>
      </c>
      <c r="V4" s="224">
        <f>'Global List of MEAL Indicators'!S5</f>
        <v>3</v>
      </c>
      <c r="W4" s="224">
        <f>'Global List of MEAL Indicators'!T5</f>
        <v>2</v>
      </c>
      <c r="X4" s="224">
        <f>'Global List of MEAL Indicators'!U5</f>
        <v>2</v>
      </c>
      <c r="Y4" s="224">
        <f>'Global List of MEAL Indicators'!V5</f>
        <v>2</v>
      </c>
      <c r="Z4" s="82">
        <f>SUM(S4:Y4)</f>
        <v>9</v>
      </c>
      <c r="AA4" s="82">
        <f>4*7</f>
        <v>28</v>
      </c>
      <c r="AB4" s="202">
        <f>Z4/AA4</f>
        <v>0.32142857142857145</v>
      </c>
      <c r="AC4" s="225">
        <f>'Global List of MEAL Indicators'!W5</f>
        <v>1</v>
      </c>
      <c r="AD4" s="225" t="str">
        <f>'Global List of MEAL Indicators'!X5</f>
        <v>*</v>
      </c>
      <c r="AE4" s="225">
        <f>'Global List of MEAL Indicators'!Y5</f>
        <v>4</v>
      </c>
      <c r="AF4" s="225">
        <f>'Global List of MEAL Indicators'!Z5</f>
        <v>1</v>
      </c>
      <c r="AG4" s="225">
        <f>'Global List of MEAL Indicators'!AA5</f>
        <v>2</v>
      </c>
      <c r="AH4" s="225">
        <f>'Global List of MEAL Indicators'!AB5</f>
        <v>2</v>
      </c>
      <c r="AI4" s="225">
        <f>'Global List of MEAL Indicators'!AC5</f>
        <v>2</v>
      </c>
      <c r="AJ4" s="225">
        <f>'Global List of MEAL Indicators'!AD5</f>
        <v>1</v>
      </c>
      <c r="AK4" s="225" t="str">
        <f>'Global List of MEAL Indicators'!AE5</f>
        <v>*</v>
      </c>
      <c r="AL4" s="225">
        <f>'Global List of MEAL Indicators'!AF5</f>
        <v>2</v>
      </c>
      <c r="AM4" s="225">
        <f>'Global List of MEAL Indicators'!AG5</f>
        <v>2</v>
      </c>
      <c r="AN4" s="225">
        <f>'Global List of MEAL Indicators'!AH5</f>
        <v>1</v>
      </c>
      <c r="AO4" s="225">
        <f>'Global List of MEAL Indicators'!AI5</f>
        <v>2</v>
      </c>
      <c r="AP4" s="225">
        <f>'Global List of MEAL Indicators'!AJ5</f>
        <v>1</v>
      </c>
      <c r="AQ4" s="225">
        <f>'Global List of MEAL Indicators'!AK5</f>
        <v>1</v>
      </c>
      <c r="AR4" s="83">
        <f>SUM(AC4:AQ4)</f>
        <v>22</v>
      </c>
      <c r="AS4" s="83">
        <v>56</v>
      </c>
      <c r="AT4" s="217">
        <f>AR4/AS4</f>
        <v>0.39285714285714285</v>
      </c>
      <c r="AU4" s="226">
        <f>'Global List of MEAL Indicators'!AL5</f>
        <v>4</v>
      </c>
      <c r="AV4" s="226">
        <f>'Global List of MEAL Indicators'!AM5</f>
        <v>3</v>
      </c>
      <c r="AW4" s="226" t="str">
        <f>'Global List of MEAL Indicators'!AN5</f>
        <v>*</v>
      </c>
      <c r="AX4" s="226">
        <f>'Global List of MEAL Indicators'!AO5</f>
        <v>4</v>
      </c>
      <c r="AY4" s="226">
        <f>'Global List of MEAL Indicators'!AP5</f>
        <v>2</v>
      </c>
      <c r="AZ4" s="226">
        <f>'Global List of MEAL Indicators'!AQ5</f>
        <v>4</v>
      </c>
      <c r="BA4" s="83">
        <f>SUM(AU4:AZ4)</f>
        <v>17</v>
      </c>
      <c r="BB4" s="83">
        <f>4*6</f>
        <v>24</v>
      </c>
      <c r="BC4" s="213">
        <f>BA4/BB4</f>
        <v>0.70833333333333337</v>
      </c>
      <c r="BD4" s="227">
        <f>'Global List of MEAL Indicators'!AR5</f>
        <v>1</v>
      </c>
      <c r="BE4" s="227">
        <f>'Global List of MEAL Indicators'!AS5</f>
        <v>2</v>
      </c>
      <c r="BF4" s="227">
        <f>'Global List of MEAL Indicators'!AT5</f>
        <v>3</v>
      </c>
      <c r="BG4" s="227">
        <f>'Global List of MEAL Indicators'!AU5</f>
        <v>3</v>
      </c>
      <c r="BH4" s="227">
        <f>'Global List of MEAL Indicators'!AV5</f>
        <v>3</v>
      </c>
      <c r="BI4" s="227">
        <f>'Global List of MEAL Indicators'!AW5</f>
        <v>3</v>
      </c>
      <c r="BJ4" s="227">
        <f>'Global List of MEAL Indicators'!AX5</f>
        <v>4</v>
      </c>
      <c r="BK4" s="227">
        <f>'Global List of MEAL Indicators'!AY5</f>
        <v>3</v>
      </c>
      <c r="BL4" s="227">
        <f>'Global List of MEAL Indicators'!AZ5</f>
        <v>2</v>
      </c>
      <c r="BM4" s="227">
        <f>'Global List of MEAL Indicators'!BA5</f>
        <v>3</v>
      </c>
      <c r="BN4" s="227">
        <f>'Global List of MEAL Indicators'!BB5</f>
        <v>2</v>
      </c>
      <c r="BO4" s="227">
        <f>'Global List of MEAL Indicators'!BC5</f>
        <v>2</v>
      </c>
      <c r="BP4" s="227">
        <f>'Global List of MEAL Indicators'!BD5</f>
        <v>4</v>
      </c>
      <c r="BQ4" s="227" t="str">
        <f>'Global List of MEAL Indicators'!BE5</f>
        <v>*</v>
      </c>
      <c r="BR4" s="227">
        <f>'Global List of MEAL Indicators'!BF5</f>
        <v>2</v>
      </c>
      <c r="BS4" s="159">
        <f>SUM(BD4:BR4)</f>
        <v>37</v>
      </c>
      <c r="BT4" s="159">
        <f>4*15</f>
        <v>60</v>
      </c>
      <c r="BU4" s="193">
        <f>BS4/BT4</f>
        <v>0.6166666666666667</v>
      </c>
      <c r="BV4" s="228">
        <f>'Global List of MEAL Indicators'!BG5</f>
        <v>3</v>
      </c>
      <c r="BW4" s="228">
        <f>'Global List of MEAL Indicators'!BH5</f>
        <v>2</v>
      </c>
      <c r="BX4" s="228">
        <f>'Global List of MEAL Indicators'!BI5</f>
        <v>2</v>
      </c>
      <c r="BY4" s="228">
        <f>'Global List of MEAL Indicators'!BJ5</f>
        <v>2</v>
      </c>
      <c r="BZ4" s="228">
        <f>'Global List of MEAL Indicators'!BK5</f>
        <v>3</v>
      </c>
      <c r="CA4" s="228">
        <f>'Global List of MEAL Indicators'!BL5</f>
        <v>2</v>
      </c>
      <c r="CB4" s="228">
        <f>'Global List of MEAL Indicators'!BM5</f>
        <v>3</v>
      </c>
      <c r="CC4" s="228" t="str">
        <f>'Global List of MEAL Indicators'!BN5</f>
        <v>*</v>
      </c>
      <c r="CD4" s="159">
        <f>SUM(BV4:CC4)</f>
        <v>17</v>
      </c>
      <c r="CE4" s="159">
        <f>4*8</f>
        <v>32</v>
      </c>
      <c r="CF4" s="202">
        <f>CD4/CE4</f>
        <v>0.53125</v>
      </c>
      <c r="CG4" s="229">
        <f>'Global List of MEAL Indicators'!BO5</f>
        <v>1</v>
      </c>
      <c r="CH4" s="229" t="str">
        <f>'Global List of MEAL Indicators'!BP5</f>
        <v>*</v>
      </c>
      <c r="CI4" s="229">
        <f>'Global List of MEAL Indicators'!BQ5</f>
        <v>3</v>
      </c>
      <c r="CJ4" s="229">
        <f>'Global List of MEAL Indicators'!BR5</f>
        <v>3</v>
      </c>
      <c r="CK4" s="229">
        <f>'Global List of MEAL Indicators'!BS5</f>
        <v>2</v>
      </c>
      <c r="CL4" s="229">
        <f>'Global List of MEAL Indicators'!BT5</f>
        <v>1</v>
      </c>
      <c r="CM4" s="229">
        <f>'Global List of MEAL Indicators'!BU5</f>
        <v>1</v>
      </c>
      <c r="CN4" s="229">
        <f>'Global List of MEAL Indicators'!BV5</f>
        <v>4</v>
      </c>
      <c r="CO4" s="229">
        <f>'Global List of MEAL Indicators'!BW5</f>
        <v>4</v>
      </c>
      <c r="CP4" s="229">
        <f>'Global List of MEAL Indicators'!BX5</f>
        <v>1</v>
      </c>
      <c r="CQ4" s="229">
        <f>'Global List of MEAL Indicators'!BY5</f>
        <v>1</v>
      </c>
      <c r="CR4" s="159">
        <f>SUM(CG4:CQ4)</f>
        <v>21</v>
      </c>
      <c r="CS4" s="159">
        <f>4*11</f>
        <v>44</v>
      </c>
      <c r="CT4" s="217">
        <f>CR4/CS4</f>
        <v>0.47727272727272729</v>
      </c>
      <c r="CU4" s="226">
        <f>'Global List of MEAL Indicators'!BZ5</f>
        <v>1</v>
      </c>
      <c r="CV4" s="226">
        <f>'Global List of MEAL Indicators'!CA5</f>
        <v>2</v>
      </c>
      <c r="CW4" s="226">
        <f>'Global List of MEAL Indicators'!CB5</f>
        <v>1</v>
      </c>
      <c r="CX4" s="226" t="str">
        <f>'Global List of MEAL Indicators'!CC5</f>
        <v>*</v>
      </c>
      <c r="CY4" s="226">
        <f>'Global List of MEAL Indicators'!CD5</f>
        <v>2</v>
      </c>
      <c r="CZ4" s="170">
        <f>SUM(CU4:CY4)</f>
        <v>6</v>
      </c>
      <c r="DA4" s="170">
        <f>4*5</f>
        <v>20</v>
      </c>
      <c r="DB4" s="213">
        <f>CZ4/DA4</f>
        <v>0.3</v>
      </c>
      <c r="DC4" s="16"/>
    </row>
    <row r="5" spans="1:107" x14ac:dyDescent="0.25">
      <c r="A5" s="3" t="s">
        <v>37</v>
      </c>
      <c r="B5" s="3">
        <v>2010</v>
      </c>
      <c r="C5" s="334" t="s">
        <v>427</v>
      </c>
      <c r="D5" s="223">
        <f>'Global List of MEAL Indicators'!D6</f>
        <v>4</v>
      </c>
      <c r="E5" s="223">
        <f>'Global List of MEAL Indicators'!E6</f>
        <v>4</v>
      </c>
      <c r="F5" s="223">
        <f>'Global List of MEAL Indicators'!F6</f>
        <v>3</v>
      </c>
      <c r="G5" s="223">
        <f>'Global List of MEAL Indicators'!G6</f>
        <v>2</v>
      </c>
      <c r="H5" s="223">
        <f>'Global List of MEAL Indicators'!H6</f>
        <v>4</v>
      </c>
      <c r="I5" s="223">
        <f>'Global List of MEAL Indicators'!I6</f>
        <v>2</v>
      </c>
      <c r="J5" s="223">
        <f>'Global List of MEAL Indicators'!J6</f>
        <v>3</v>
      </c>
      <c r="K5" s="223">
        <f>'Global List of MEAL Indicators'!K6</f>
        <v>1</v>
      </c>
      <c r="L5" s="223">
        <f>'Global List of MEAL Indicators'!L6</f>
        <v>3</v>
      </c>
      <c r="M5" s="223">
        <f>'Global List of MEAL Indicators'!M6</f>
        <v>4</v>
      </c>
      <c r="N5" s="223">
        <f>'Global List of MEAL Indicators'!N6</f>
        <v>3</v>
      </c>
      <c r="O5" s="223">
        <f>'Global List of MEAL Indicators'!O6</f>
        <v>4</v>
      </c>
      <c r="P5" s="82">
        <f>SUM(D5:O5)</f>
        <v>37</v>
      </c>
      <c r="Q5" s="82">
        <f>4*12</f>
        <v>48</v>
      </c>
      <c r="R5" s="441">
        <f>P5/Q5</f>
        <v>0.77083333333333337</v>
      </c>
      <c r="S5" s="224">
        <f>'Global List of MEAL Indicators'!P6</f>
        <v>4</v>
      </c>
      <c r="T5" s="224">
        <f>'Global List of MEAL Indicators'!Q6</f>
        <v>4</v>
      </c>
      <c r="U5" s="224">
        <f>'Global List of MEAL Indicators'!R6</f>
        <v>4</v>
      </c>
      <c r="V5" s="224">
        <f>'Global List of MEAL Indicators'!S6</f>
        <v>3</v>
      </c>
      <c r="W5" s="224">
        <f>'Global List of MEAL Indicators'!T6</f>
        <v>1</v>
      </c>
      <c r="X5" s="224">
        <f>'Global List of MEAL Indicators'!U6</f>
        <v>2</v>
      </c>
      <c r="Y5" s="224">
        <f>'Global List of MEAL Indicators'!V6</f>
        <v>3</v>
      </c>
      <c r="Z5" s="82">
        <f>SUM(S5:Y5)</f>
        <v>21</v>
      </c>
      <c r="AA5" s="82">
        <f>4*7</f>
        <v>28</v>
      </c>
      <c r="AB5" s="202">
        <f>Z5/AA5</f>
        <v>0.75</v>
      </c>
      <c r="AC5" s="225">
        <f>'Global List of MEAL Indicators'!W6</f>
        <v>4</v>
      </c>
      <c r="AD5" s="225">
        <f>'Global List of MEAL Indicators'!X6</f>
        <v>1</v>
      </c>
      <c r="AE5" s="225">
        <f>'Global List of MEAL Indicators'!Y6</f>
        <v>4</v>
      </c>
      <c r="AF5" s="225" t="str">
        <f>'Global List of MEAL Indicators'!Z6</f>
        <v>*</v>
      </c>
      <c r="AG5" s="225">
        <f>'Global List of MEAL Indicators'!AA6</f>
        <v>2</v>
      </c>
      <c r="AH5" s="225">
        <f>'Global List of MEAL Indicators'!AB6</f>
        <v>2</v>
      </c>
      <c r="AI5" s="225">
        <f>'Global List of MEAL Indicators'!AC6</f>
        <v>3</v>
      </c>
      <c r="AJ5" s="225">
        <f>'Global List of MEAL Indicators'!AD6</f>
        <v>2</v>
      </c>
      <c r="AK5" s="225" t="str">
        <f>'Global List of MEAL Indicators'!AE6</f>
        <v>*</v>
      </c>
      <c r="AL5" s="225">
        <f>'Global List of MEAL Indicators'!AF6</f>
        <v>4</v>
      </c>
      <c r="AM5" s="225">
        <f>'Global List of MEAL Indicators'!AG6</f>
        <v>4</v>
      </c>
      <c r="AN5" s="225">
        <f>'Global List of MEAL Indicators'!AH6</f>
        <v>1</v>
      </c>
      <c r="AO5" s="225">
        <f>'Global List of MEAL Indicators'!AI6</f>
        <v>2</v>
      </c>
      <c r="AP5" s="225">
        <f>'Global List of MEAL Indicators'!AJ6</f>
        <v>3</v>
      </c>
      <c r="AQ5" s="225">
        <f>'Global List of MEAL Indicators'!AK6</f>
        <v>2</v>
      </c>
      <c r="AR5" s="83">
        <f>SUM(AC5:AQ5)</f>
        <v>34</v>
      </c>
      <c r="AS5" s="83">
        <f>4*15</f>
        <v>60</v>
      </c>
      <c r="AT5" s="217">
        <f>AR5/AS5</f>
        <v>0.56666666666666665</v>
      </c>
      <c r="AU5" s="226">
        <f>'Global List of MEAL Indicators'!AL6</f>
        <v>3</v>
      </c>
      <c r="AV5" s="226">
        <f>'Global List of MEAL Indicators'!AM6</f>
        <v>4</v>
      </c>
      <c r="AW5" s="226">
        <f>'Global List of MEAL Indicators'!AN6</f>
        <v>4</v>
      </c>
      <c r="AX5" s="226" t="str">
        <f>'Global List of MEAL Indicators'!AO6</f>
        <v>*</v>
      </c>
      <c r="AY5" s="226">
        <f>'Global List of MEAL Indicators'!AP6</f>
        <v>2</v>
      </c>
      <c r="AZ5" s="226">
        <f>'Global List of MEAL Indicators'!AQ6</f>
        <v>3</v>
      </c>
      <c r="BA5" s="83">
        <f>SUM(AU5:AZ5)</f>
        <v>16</v>
      </c>
      <c r="BB5" s="83">
        <f>4*6</f>
        <v>24</v>
      </c>
      <c r="BC5" s="213">
        <f>BA5/BB5</f>
        <v>0.66666666666666663</v>
      </c>
      <c r="BD5" s="227">
        <f>'Global List of MEAL Indicators'!AR6</f>
        <v>4</v>
      </c>
      <c r="BE5" s="227">
        <f>'Global List of MEAL Indicators'!AS6</f>
        <v>4</v>
      </c>
      <c r="BF5" s="227">
        <f>'Global List of MEAL Indicators'!AT6</f>
        <v>3</v>
      </c>
      <c r="BG5" s="227">
        <f>'Global List of MEAL Indicators'!AU6</f>
        <v>4</v>
      </c>
      <c r="BH5" s="227">
        <f>'Global List of MEAL Indicators'!AV6</f>
        <v>1</v>
      </c>
      <c r="BI5" s="227">
        <f>'Global List of MEAL Indicators'!AW6</f>
        <v>3</v>
      </c>
      <c r="BJ5" s="227">
        <f>'Global List of MEAL Indicators'!AX6</f>
        <v>4</v>
      </c>
      <c r="BK5" s="227">
        <f>'Global List of MEAL Indicators'!AY6</f>
        <v>2</v>
      </c>
      <c r="BL5" s="227">
        <f>'Global List of MEAL Indicators'!AZ6</f>
        <v>3</v>
      </c>
      <c r="BM5" s="227" t="str">
        <f>'Global List of MEAL Indicators'!BA6</f>
        <v>*</v>
      </c>
      <c r="BN5" s="227">
        <f>'Global List of MEAL Indicators'!BB6</f>
        <v>1</v>
      </c>
      <c r="BO5" s="227">
        <f>'Global List of MEAL Indicators'!BC6</f>
        <v>4</v>
      </c>
      <c r="BP5" s="227">
        <f>'Global List of MEAL Indicators'!BD6</f>
        <v>2</v>
      </c>
      <c r="BQ5" s="227" t="str">
        <f>'Global List of MEAL Indicators'!BE6</f>
        <v>*</v>
      </c>
      <c r="BR5" s="227">
        <f>'Global List of MEAL Indicators'!BF6</f>
        <v>2</v>
      </c>
      <c r="BS5" s="159">
        <f>SUM(BD5:BR5)</f>
        <v>37</v>
      </c>
      <c r="BT5" s="159">
        <f t="shared" ref="BT5:BT63" si="0">4*15</f>
        <v>60</v>
      </c>
      <c r="BU5" s="193">
        <f>BS5/BT5</f>
        <v>0.6166666666666667</v>
      </c>
      <c r="BV5" s="228">
        <f>'Global List of MEAL Indicators'!BG6</f>
        <v>4</v>
      </c>
      <c r="BW5" s="228">
        <f>'Global List of MEAL Indicators'!BH6</f>
        <v>3</v>
      </c>
      <c r="BX5" s="228">
        <f>'Global List of MEAL Indicators'!BI6</f>
        <v>3</v>
      </c>
      <c r="BY5" s="228">
        <f>'Global List of MEAL Indicators'!BJ6</f>
        <v>3</v>
      </c>
      <c r="BZ5" s="228">
        <f>'Global List of MEAL Indicators'!BK6</f>
        <v>3</v>
      </c>
      <c r="CA5" s="228">
        <f>'Global List of MEAL Indicators'!BL6</f>
        <v>2</v>
      </c>
      <c r="CB5" s="228">
        <f>'Global List of MEAL Indicators'!BM6</f>
        <v>3</v>
      </c>
      <c r="CC5" s="228" t="str">
        <f>'Global List of MEAL Indicators'!BN6</f>
        <v>*</v>
      </c>
      <c r="CD5" s="159">
        <f>SUM(BV5:CC5)</f>
        <v>21</v>
      </c>
      <c r="CE5" s="159">
        <f>4*8</f>
        <v>32</v>
      </c>
      <c r="CF5" s="202">
        <f>CD5/CE5</f>
        <v>0.65625</v>
      </c>
      <c r="CG5" s="229">
        <f>'Global List of MEAL Indicators'!BO6</f>
        <v>2</v>
      </c>
      <c r="CH5" s="229">
        <f>'Global List of MEAL Indicators'!BP6</f>
        <v>1</v>
      </c>
      <c r="CI5" s="229">
        <f>'Global List of MEAL Indicators'!BQ6</f>
        <v>4</v>
      </c>
      <c r="CJ5" s="229">
        <f>'Global List of MEAL Indicators'!BR6</f>
        <v>2</v>
      </c>
      <c r="CK5" s="229">
        <f>'Global List of MEAL Indicators'!BS6</f>
        <v>1</v>
      </c>
      <c r="CL5" s="229">
        <f>'Global List of MEAL Indicators'!BT6</f>
        <v>2</v>
      </c>
      <c r="CM5" s="229">
        <f>'Global List of MEAL Indicators'!BU6</f>
        <v>1</v>
      </c>
      <c r="CN5" s="229">
        <f>'Global List of MEAL Indicators'!BV6</f>
        <v>4</v>
      </c>
      <c r="CO5" s="229">
        <f>'Global List of MEAL Indicators'!BW6</f>
        <v>4</v>
      </c>
      <c r="CP5" s="229">
        <f>'Global List of MEAL Indicators'!BX6</f>
        <v>1</v>
      </c>
      <c r="CQ5" s="229">
        <f>'Global List of MEAL Indicators'!BY6</f>
        <v>3</v>
      </c>
      <c r="CR5" s="159">
        <f>SUM(CG5:CQ5)</f>
        <v>25</v>
      </c>
      <c r="CS5" s="159">
        <f>4*11</f>
        <v>44</v>
      </c>
      <c r="CT5" s="217">
        <f>CR5/CS5</f>
        <v>0.56818181818181823</v>
      </c>
      <c r="CU5" s="226">
        <f>'Global List of MEAL Indicators'!BZ6</f>
        <v>3</v>
      </c>
      <c r="CV5" s="226">
        <f>'Global List of MEAL Indicators'!CA6</f>
        <v>4</v>
      </c>
      <c r="CW5" s="226">
        <f>'Global List of MEAL Indicators'!CB6</f>
        <v>4</v>
      </c>
      <c r="CX5" s="226">
        <f>'Global List of MEAL Indicators'!CC6</f>
        <v>2</v>
      </c>
      <c r="CY5" s="226">
        <f>'Global List of MEAL Indicators'!CD6</f>
        <v>4</v>
      </c>
      <c r="CZ5" s="170">
        <f>SUM(CU5:CY5)</f>
        <v>17</v>
      </c>
      <c r="DA5" s="170">
        <f>4*5</f>
        <v>20</v>
      </c>
      <c r="DB5" s="213">
        <f>CZ5/DA5</f>
        <v>0.85</v>
      </c>
      <c r="DC5" s="16"/>
    </row>
    <row r="6" spans="1:107" x14ac:dyDescent="0.25">
      <c r="A6" s="4" t="s">
        <v>39</v>
      </c>
      <c r="B6" s="4">
        <v>2011</v>
      </c>
      <c r="C6" s="334" t="s">
        <v>429</v>
      </c>
      <c r="D6" s="223">
        <f>'Global List of MEAL Indicators'!D7</f>
        <v>4</v>
      </c>
      <c r="E6" s="223">
        <f>'Global List of MEAL Indicators'!E7</f>
        <v>3</v>
      </c>
      <c r="F6" s="223">
        <f>'Global List of MEAL Indicators'!F7</f>
        <v>3</v>
      </c>
      <c r="G6" s="223">
        <f>'Global List of MEAL Indicators'!G7</f>
        <v>1</v>
      </c>
      <c r="H6" s="223">
        <f>'Global List of MEAL Indicators'!H7</f>
        <v>3</v>
      </c>
      <c r="I6" s="223">
        <f>'Global List of MEAL Indicators'!I7</f>
        <v>3</v>
      </c>
      <c r="J6" s="223">
        <f>'Global List of MEAL Indicators'!J7</f>
        <v>2</v>
      </c>
      <c r="K6" s="223">
        <f>'Global List of MEAL Indicators'!K7</f>
        <v>1</v>
      </c>
      <c r="L6" s="223">
        <f>'Global List of MEAL Indicators'!L7</f>
        <v>2</v>
      </c>
      <c r="M6" s="223">
        <f>'Global List of MEAL Indicators'!M7</f>
        <v>4</v>
      </c>
      <c r="N6" s="223">
        <f>'Global List of MEAL Indicators'!N7</f>
        <v>2</v>
      </c>
      <c r="O6" s="223">
        <f>'Global List of MEAL Indicators'!O7</f>
        <v>3</v>
      </c>
      <c r="P6" s="82">
        <f t="shared" ref="P6:P63" si="1">SUM(D6:O6)</f>
        <v>31</v>
      </c>
      <c r="Q6" s="82">
        <f t="shared" ref="Q6:Q63" si="2">4*12</f>
        <v>48</v>
      </c>
      <c r="R6" s="441">
        <f t="shared" ref="R6:R63" si="3">P6/Q6</f>
        <v>0.64583333333333337</v>
      </c>
      <c r="S6" s="224">
        <f>'Global List of MEAL Indicators'!P7</f>
        <v>3</v>
      </c>
      <c r="T6" s="224">
        <f>'Global List of MEAL Indicators'!Q7</f>
        <v>2</v>
      </c>
      <c r="U6" s="224">
        <f>'Global List of MEAL Indicators'!R7</f>
        <v>2</v>
      </c>
      <c r="V6" s="224">
        <f>'Global List of MEAL Indicators'!S7</f>
        <v>4</v>
      </c>
      <c r="W6" s="224">
        <f>'Global List of MEAL Indicators'!T7</f>
        <v>1</v>
      </c>
      <c r="X6" s="224">
        <f>'Global List of MEAL Indicators'!U7</f>
        <v>4</v>
      </c>
      <c r="Y6" s="224">
        <f>'Global List of MEAL Indicators'!V7</f>
        <v>1</v>
      </c>
      <c r="Z6" s="82">
        <f t="shared" ref="Z6:Z63" si="4">SUM(S6:Y6)</f>
        <v>17</v>
      </c>
      <c r="AA6" s="82">
        <f t="shared" ref="AA6:AA63" si="5">4*7</f>
        <v>28</v>
      </c>
      <c r="AB6" s="202">
        <f t="shared" ref="AB6:AB63" si="6">Z6/AA6</f>
        <v>0.6071428571428571</v>
      </c>
      <c r="AC6" s="225">
        <f>'Global List of MEAL Indicators'!W7</f>
        <v>2</v>
      </c>
      <c r="AD6" s="225">
        <f>'Global List of MEAL Indicators'!X7</f>
        <v>3</v>
      </c>
      <c r="AE6" s="225">
        <f>'Global List of MEAL Indicators'!Y7</f>
        <v>4</v>
      </c>
      <c r="AF6" s="225">
        <f>'Global List of MEAL Indicators'!Z7</f>
        <v>2</v>
      </c>
      <c r="AG6" s="225">
        <f>'Global List of MEAL Indicators'!AA7</f>
        <v>2</v>
      </c>
      <c r="AH6" s="225">
        <f>'Global List of MEAL Indicators'!AB7</f>
        <v>2</v>
      </c>
      <c r="AI6" s="225">
        <f>'Global List of MEAL Indicators'!AC7</f>
        <v>3</v>
      </c>
      <c r="AJ6" s="225">
        <f>'Global List of MEAL Indicators'!AD7</f>
        <v>3</v>
      </c>
      <c r="AK6" s="225">
        <f>'Global List of MEAL Indicators'!AE7</f>
        <v>4</v>
      </c>
      <c r="AL6" s="225">
        <f>'Global List of MEAL Indicators'!AF7</f>
        <v>3</v>
      </c>
      <c r="AM6" s="225">
        <f>'Global List of MEAL Indicators'!AG7</f>
        <v>1</v>
      </c>
      <c r="AN6" s="225">
        <f>'Global List of MEAL Indicators'!AH7</f>
        <v>1</v>
      </c>
      <c r="AO6" s="225">
        <f>'Global List of MEAL Indicators'!AI7</f>
        <v>3</v>
      </c>
      <c r="AP6" s="225">
        <f>'Global List of MEAL Indicators'!AJ7</f>
        <v>3</v>
      </c>
      <c r="AQ6" s="225" t="str">
        <f>'Global List of MEAL Indicators'!AK7</f>
        <v>*</v>
      </c>
      <c r="AR6" s="83">
        <f t="shared" ref="AR6:AR63" si="7">SUM(AC6:AQ6)</f>
        <v>36</v>
      </c>
      <c r="AS6" s="83">
        <f t="shared" ref="AS6:AS63" si="8">4*15</f>
        <v>60</v>
      </c>
      <c r="AT6" s="217">
        <f t="shared" ref="AT6:AT63" si="9">AR6/AS6</f>
        <v>0.6</v>
      </c>
      <c r="AU6" s="226">
        <f>'Global List of MEAL Indicators'!AL7</f>
        <v>4</v>
      </c>
      <c r="AV6" s="226">
        <f>'Global List of MEAL Indicators'!AM7</f>
        <v>4</v>
      </c>
      <c r="AW6" s="226">
        <f>'Global List of MEAL Indicators'!AN7</f>
        <v>2</v>
      </c>
      <c r="AX6" s="226">
        <f>'Global List of MEAL Indicators'!AO7</f>
        <v>1</v>
      </c>
      <c r="AY6" s="226">
        <f>'Global List of MEAL Indicators'!AP7</f>
        <v>4</v>
      </c>
      <c r="AZ6" s="226">
        <f>'Global List of MEAL Indicators'!AQ7</f>
        <v>4</v>
      </c>
      <c r="BA6" s="83">
        <f t="shared" ref="BA6:BA63" si="10">SUM(AU6:AZ6)</f>
        <v>19</v>
      </c>
      <c r="BB6" s="83">
        <f t="shared" ref="BB6:BB63" si="11">4*6</f>
        <v>24</v>
      </c>
      <c r="BC6" s="213">
        <f t="shared" ref="BC6:BC63" si="12">BA6/BB6</f>
        <v>0.79166666666666663</v>
      </c>
      <c r="BD6" s="227">
        <f>'Global List of MEAL Indicators'!AR7</f>
        <v>4</v>
      </c>
      <c r="BE6" s="227">
        <f>'Global List of MEAL Indicators'!AS7</f>
        <v>2</v>
      </c>
      <c r="BF6" s="227">
        <f>'Global List of MEAL Indicators'!AT7</f>
        <v>1</v>
      </c>
      <c r="BG6" s="227">
        <f>'Global List of MEAL Indicators'!AU7</f>
        <v>1</v>
      </c>
      <c r="BH6" s="227">
        <f>'Global List of MEAL Indicators'!AV7</f>
        <v>3</v>
      </c>
      <c r="BI6" s="227">
        <f>'Global List of MEAL Indicators'!AW7</f>
        <v>3</v>
      </c>
      <c r="BJ6" s="227">
        <f>'Global List of MEAL Indicators'!AX7</f>
        <v>2</v>
      </c>
      <c r="BK6" s="227">
        <f>'Global List of MEAL Indicators'!AY7</f>
        <v>4</v>
      </c>
      <c r="BL6" s="227">
        <f>'Global List of MEAL Indicators'!AZ7</f>
        <v>4</v>
      </c>
      <c r="BM6" s="227" t="str">
        <f>'Global List of MEAL Indicators'!BA7</f>
        <v>*</v>
      </c>
      <c r="BN6" s="227">
        <f>'Global List of MEAL Indicators'!BB7</f>
        <v>3</v>
      </c>
      <c r="BO6" s="227">
        <f>'Global List of MEAL Indicators'!BC7</f>
        <v>2</v>
      </c>
      <c r="BP6" s="227">
        <f>'Global List of MEAL Indicators'!BD7</f>
        <v>1</v>
      </c>
      <c r="BQ6" s="227" t="str">
        <f>'Global List of MEAL Indicators'!BE7</f>
        <v>*</v>
      </c>
      <c r="BR6" s="227">
        <f>'Global List of MEAL Indicators'!BF7</f>
        <v>2</v>
      </c>
      <c r="BS6" s="159">
        <f t="shared" ref="BS6:BS63" si="13">SUM(BD6:BR6)</f>
        <v>32</v>
      </c>
      <c r="BT6" s="159">
        <f t="shared" si="0"/>
        <v>60</v>
      </c>
      <c r="BU6" s="193">
        <f t="shared" ref="BU6:BU63" si="14">BS6/BT6</f>
        <v>0.53333333333333333</v>
      </c>
      <c r="BV6" s="228">
        <f>'Global List of MEAL Indicators'!BG7</f>
        <v>3</v>
      </c>
      <c r="BW6" s="228">
        <f>'Global List of MEAL Indicators'!BH7</f>
        <v>2</v>
      </c>
      <c r="BX6" s="228">
        <f>'Global List of MEAL Indicators'!BI7</f>
        <v>2</v>
      </c>
      <c r="BY6" s="228">
        <f>'Global List of MEAL Indicators'!BJ7</f>
        <v>2</v>
      </c>
      <c r="BZ6" s="228">
        <f>'Global List of MEAL Indicators'!BK7</f>
        <v>3</v>
      </c>
      <c r="CA6" s="228">
        <f>'Global List of MEAL Indicators'!BL7</f>
        <v>3</v>
      </c>
      <c r="CB6" s="228">
        <f>'Global List of MEAL Indicators'!BM7</f>
        <v>2</v>
      </c>
      <c r="CC6" s="228" t="str">
        <f>'Global List of MEAL Indicators'!BN7</f>
        <v>*</v>
      </c>
      <c r="CD6" s="159">
        <f t="shared" ref="CD6:CD63" si="15">SUM(BV6:CC6)</f>
        <v>17</v>
      </c>
      <c r="CE6" s="159">
        <f t="shared" ref="CE6:CE63" si="16">4*8</f>
        <v>32</v>
      </c>
      <c r="CF6" s="202">
        <f t="shared" ref="CF6:CF63" si="17">CD6/CE6</f>
        <v>0.53125</v>
      </c>
      <c r="CG6" s="229">
        <f>'Global List of MEAL Indicators'!BO7</f>
        <v>2</v>
      </c>
      <c r="CH6" s="229">
        <f>'Global List of MEAL Indicators'!BP7</f>
        <v>2</v>
      </c>
      <c r="CI6" s="229">
        <f>'Global List of MEAL Indicators'!BQ7</f>
        <v>4</v>
      </c>
      <c r="CJ6" s="229">
        <f>'Global List of MEAL Indicators'!BR7</f>
        <v>4</v>
      </c>
      <c r="CK6" s="229">
        <f>'Global List of MEAL Indicators'!BS7</f>
        <v>1</v>
      </c>
      <c r="CL6" s="229">
        <f>'Global List of MEAL Indicators'!BT7</f>
        <v>1</v>
      </c>
      <c r="CM6" s="229">
        <f>'Global List of MEAL Indicators'!BU7</f>
        <v>3</v>
      </c>
      <c r="CN6" s="229">
        <f>'Global List of MEAL Indicators'!BV7</f>
        <v>2</v>
      </c>
      <c r="CO6" s="229">
        <f>'Global List of MEAL Indicators'!BW7</f>
        <v>3</v>
      </c>
      <c r="CP6" s="229">
        <f>'Global List of MEAL Indicators'!BX7</f>
        <v>3</v>
      </c>
      <c r="CQ6" s="229">
        <f>'Global List of MEAL Indicators'!BY7</f>
        <v>2</v>
      </c>
      <c r="CR6" s="159">
        <f t="shared" ref="CR6:CR63" si="18">SUM(CG6:CQ6)</f>
        <v>27</v>
      </c>
      <c r="CS6" s="159">
        <f t="shared" ref="CS6:CS63" si="19">4*11</f>
        <v>44</v>
      </c>
      <c r="CT6" s="217">
        <f t="shared" ref="CT6:CT63" si="20">CR6/CS6</f>
        <v>0.61363636363636365</v>
      </c>
      <c r="CU6" s="226">
        <f>'Global List of MEAL Indicators'!BZ7</f>
        <v>2</v>
      </c>
      <c r="CV6" s="226">
        <f>'Global List of MEAL Indicators'!CA7</f>
        <v>2</v>
      </c>
      <c r="CW6" s="226">
        <f>'Global List of MEAL Indicators'!CB7</f>
        <v>2</v>
      </c>
      <c r="CX6" s="226">
        <f>'Global List of MEAL Indicators'!CC7</f>
        <v>2</v>
      </c>
      <c r="CY6" s="226">
        <f>'Global List of MEAL Indicators'!CD7</f>
        <v>3</v>
      </c>
      <c r="CZ6" s="170">
        <f t="shared" ref="CZ6:CZ63" si="21">SUM(CU6:CY6)</f>
        <v>11</v>
      </c>
      <c r="DA6" s="170">
        <f t="shared" ref="DA6:DA63" si="22">4*5</f>
        <v>20</v>
      </c>
      <c r="DB6" s="213">
        <f t="shared" ref="DB6:DB63" si="23">CZ6/DA6</f>
        <v>0.55000000000000004</v>
      </c>
      <c r="DC6" s="16"/>
    </row>
    <row r="7" spans="1:107" x14ac:dyDescent="0.25">
      <c r="A7" s="3" t="s">
        <v>40</v>
      </c>
      <c r="B7" s="3">
        <v>2015</v>
      </c>
      <c r="C7" s="334" t="s">
        <v>429</v>
      </c>
      <c r="D7" s="223">
        <f>'Global List of MEAL Indicators'!D8</f>
        <v>3</v>
      </c>
      <c r="E7" s="223">
        <f>'Global List of MEAL Indicators'!E8</f>
        <v>1</v>
      </c>
      <c r="F7" s="223">
        <f>'Global List of MEAL Indicators'!F8</f>
        <v>1</v>
      </c>
      <c r="G7" s="223">
        <f>'Global List of MEAL Indicators'!G8</f>
        <v>1</v>
      </c>
      <c r="H7" s="223">
        <f>'Global List of MEAL Indicators'!H8</f>
        <v>1</v>
      </c>
      <c r="I7" s="223">
        <f>'Global List of MEAL Indicators'!I8</f>
        <v>2</v>
      </c>
      <c r="J7" s="223" t="str">
        <f>'Global List of MEAL Indicators'!J8</f>
        <v>*</v>
      </c>
      <c r="K7" s="223" t="str">
        <f>'Global List of MEAL Indicators'!K8</f>
        <v>*</v>
      </c>
      <c r="L7" s="223">
        <f>'Global List of MEAL Indicators'!L8</f>
        <v>1</v>
      </c>
      <c r="M7" s="223">
        <f>'Global List of MEAL Indicators'!M8</f>
        <v>1</v>
      </c>
      <c r="N7" s="223">
        <f>'Global List of MEAL Indicators'!N8</f>
        <v>1</v>
      </c>
      <c r="O7" s="223">
        <f>'Global List of MEAL Indicators'!O8</f>
        <v>1</v>
      </c>
      <c r="P7" s="82">
        <f t="shared" si="1"/>
        <v>13</v>
      </c>
      <c r="Q7" s="82">
        <f t="shared" si="2"/>
        <v>48</v>
      </c>
      <c r="R7" s="441">
        <f t="shared" si="3"/>
        <v>0.27083333333333331</v>
      </c>
      <c r="S7" s="224">
        <f>'Global List of MEAL Indicators'!P8</f>
        <v>3</v>
      </c>
      <c r="T7" s="224">
        <f>'Global List of MEAL Indicators'!Q8</f>
        <v>4</v>
      </c>
      <c r="U7" s="224">
        <f>'Global List of MEAL Indicators'!R8</f>
        <v>2</v>
      </c>
      <c r="V7" s="224">
        <f>'Global List of MEAL Indicators'!S8</f>
        <v>2</v>
      </c>
      <c r="W7" s="224">
        <f>'Global List of MEAL Indicators'!T8</f>
        <v>1</v>
      </c>
      <c r="X7" s="224">
        <f>'Global List of MEAL Indicators'!U8</f>
        <v>1</v>
      </c>
      <c r="Y7" s="224">
        <f>'Global List of MEAL Indicators'!V8</f>
        <v>4</v>
      </c>
      <c r="Z7" s="82">
        <f t="shared" si="4"/>
        <v>17</v>
      </c>
      <c r="AA7" s="82">
        <f t="shared" si="5"/>
        <v>28</v>
      </c>
      <c r="AB7" s="202">
        <f t="shared" si="6"/>
        <v>0.6071428571428571</v>
      </c>
      <c r="AC7" s="225">
        <f>'Global List of MEAL Indicators'!W8</f>
        <v>2</v>
      </c>
      <c r="AD7" s="225" t="str">
        <f>'Global List of MEAL Indicators'!X8</f>
        <v>*</v>
      </c>
      <c r="AE7" s="225">
        <f>'Global List of MEAL Indicators'!Y8</f>
        <v>1</v>
      </c>
      <c r="AF7" s="225" t="str">
        <f>'Global List of MEAL Indicators'!Z8</f>
        <v>*</v>
      </c>
      <c r="AG7" s="225">
        <f>'Global List of MEAL Indicators'!AA8</f>
        <v>4</v>
      </c>
      <c r="AH7" s="225">
        <f>'Global List of MEAL Indicators'!AB8</f>
        <v>3</v>
      </c>
      <c r="AI7" s="225" t="str">
        <f>'Global List of MEAL Indicators'!AC8</f>
        <v>*</v>
      </c>
      <c r="AJ7" s="225" t="str">
        <f>'Global List of MEAL Indicators'!AD8</f>
        <v>*</v>
      </c>
      <c r="AK7" s="225">
        <f>'Global List of MEAL Indicators'!AE8</f>
        <v>2</v>
      </c>
      <c r="AL7" s="225">
        <f>'Global List of MEAL Indicators'!AF8</f>
        <v>4</v>
      </c>
      <c r="AM7" s="225">
        <f>'Global List of MEAL Indicators'!AG8</f>
        <v>4</v>
      </c>
      <c r="AN7" s="225">
        <f>'Global List of MEAL Indicators'!AH8</f>
        <v>4</v>
      </c>
      <c r="AO7" s="225">
        <f>'Global List of MEAL Indicators'!AI8</f>
        <v>3</v>
      </c>
      <c r="AP7" s="225">
        <f>'Global List of MEAL Indicators'!AJ8</f>
        <v>2</v>
      </c>
      <c r="AQ7" s="225">
        <f>'Global List of MEAL Indicators'!AK8</f>
        <v>4</v>
      </c>
      <c r="AR7" s="83">
        <f t="shared" si="7"/>
        <v>33</v>
      </c>
      <c r="AS7" s="83">
        <f t="shared" si="8"/>
        <v>60</v>
      </c>
      <c r="AT7" s="217">
        <f t="shared" si="9"/>
        <v>0.55000000000000004</v>
      </c>
      <c r="AU7" s="226">
        <f>'Global List of MEAL Indicators'!AL8</f>
        <v>4</v>
      </c>
      <c r="AV7" s="226">
        <f>'Global List of MEAL Indicators'!AM8</f>
        <v>3</v>
      </c>
      <c r="AW7" s="226" t="str">
        <f>'Global List of MEAL Indicators'!AN8</f>
        <v>*</v>
      </c>
      <c r="AX7" s="226">
        <f>'Global List of MEAL Indicators'!AO8</f>
        <v>1</v>
      </c>
      <c r="AY7" s="226">
        <f>'Global List of MEAL Indicators'!AP8</f>
        <v>1</v>
      </c>
      <c r="AZ7" s="226">
        <f>'Global List of MEAL Indicators'!AQ8</f>
        <v>1</v>
      </c>
      <c r="BA7" s="83">
        <f t="shared" si="10"/>
        <v>10</v>
      </c>
      <c r="BB7" s="83">
        <f t="shared" si="11"/>
        <v>24</v>
      </c>
      <c r="BC7" s="213">
        <f t="shared" si="12"/>
        <v>0.41666666666666669</v>
      </c>
      <c r="BD7" s="227">
        <f>'Global List of MEAL Indicators'!AR8</f>
        <v>4</v>
      </c>
      <c r="BE7" s="227">
        <f>'Global List of MEAL Indicators'!AS8</f>
        <v>3</v>
      </c>
      <c r="BF7" s="227">
        <f>'Global List of MEAL Indicators'!AT8</f>
        <v>4</v>
      </c>
      <c r="BG7" s="227">
        <f>'Global List of MEAL Indicators'!AU8</f>
        <v>4</v>
      </c>
      <c r="BH7" s="227">
        <f>'Global List of MEAL Indicators'!AV8</f>
        <v>4</v>
      </c>
      <c r="BI7" s="227">
        <f>'Global List of MEAL Indicators'!AW8</f>
        <v>4</v>
      </c>
      <c r="BJ7" s="227">
        <f>'Global List of MEAL Indicators'!AX8</f>
        <v>1</v>
      </c>
      <c r="BK7" s="227">
        <f>'Global List of MEAL Indicators'!AY8</f>
        <v>2</v>
      </c>
      <c r="BL7" s="227">
        <f>'Global List of MEAL Indicators'!AZ8</f>
        <v>2</v>
      </c>
      <c r="BM7" s="227">
        <f>'Global List of MEAL Indicators'!BA8</f>
        <v>1</v>
      </c>
      <c r="BN7" s="227" t="str">
        <f>'Global List of MEAL Indicators'!BB8</f>
        <v>*</v>
      </c>
      <c r="BO7" s="227">
        <f>'Global List of MEAL Indicators'!BC8</f>
        <v>4</v>
      </c>
      <c r="BP7" s="227" t="str">
        <f>'Global List of MEAL Indicators'!BD8</f>
        <v>*</v>
      </c>
      <c r="BQ7" s="227" t="str">
        <f>'Global List of MEAL Indicators'!BE8</f>
        <v>*</v>
      </c>
      <c r="BR7" s="227" t="str">
        <f>'Global List of MEAL Indicators'!BF8</f>
        <v>*</v>
      </c>
      <c r="BS7" s="159">
        <f t="shared" si="13"/>
        <v>33</v>
      </c>
      <c r="BT7" s="159">
        <f t="shared" si="0"/>
        <v>60</v>
      </c>
      <c r="BU7" s="193">
        <f t="shared" si="14"/>
        <v>0.55000000000000004</v>
      </c>
      <c r="BV7" s="228">
        <f>'Global List of MEAL Indicators'!BG8</f>
        <v>2</v>
      </c>
      <c r="BW7" s="228">
        <f>'Global List of MEAL Indicators'!BH8</f>
        <v>2</v>
      </c>
      <c r="BX7" s="228" t="str">
        <f>'Global List of MEAL Indicators'!BI8</f>
        <v>*</v>
      </c>
      <c r="BY7" s="228" t="str">
        <f>'Global List of MEAL Indicators'!BJ8</f>
        <v>*</v>
      </c>
      <c r="BZ7" s="228">
        <f>'Global List of MEAL Indicators'!BK8</f>
        <v>2</v>
      </c>
      <c r="CA7" s="228">
        <f>'Global List of MEAL Indicators'!BL8</f>
        <v>3</v>
      </c>
      <c r="CB7" s="228" t="str">
        <f>'Global List of MEAL Indicators'!BM8</f>
        <v>*</v>
      </c>
      <c r="CC7" s="228" t="str">
        <f>'Global List of MEAL Indicators'!BN8</f>
        <v>*</v>
      </c>
      <c r="CD7" s="159">
        <f t="shared" si="15"/>
        <v>9</v>
      </c>
      <c r="CE7" s="159">
        <f t="shared" si="16"/>
        <v>32</v>
      </c>
      <c r="CF7" s="202">
        <f t="shared" si="17"/>
        <v>0.28125</v>
      </c>
      <c r="CG7" s="229">
        <f>'Global List of MEAL Indicators'!BO8</f>
        <v>2</v>
      </c>
      <c r="CH7" s="229">
        <f>'Global List of MEAL Indicators'!BP8</f>
        <v>3</v>
      </c>
      <c r="CI7" s="229">
        <f>'Global List of MEAL Indicators'!BQ8</f>
        <v>1</v>
      </c>
      <c r="CJ7" s="229">
        <f>'Global List of MEAL Indicators'!BR8</f>
        <v>3</v>
      </c>
      <c r="CK7" s="229">
        <f>'Global List of MEAL Indicators'!BS8</f>
        <v>2</v>
      </c>
      <c r="CL7" s="229">
        <f>'Global List of MEAL Indicators'!BT8</f>
        <v>2</v>
      </c>
      <c r="CM7" s="229">
        <f>'Global List of MEAL Indicators'!BU8</f>
        <v>3</v>
      </c>
      <c r="CN7" s="229">
        <f>'Global List of MEAL Indicators'!BV8</f>
        <v>1</v>
      </c>
      <c r="CO7" s="229">
        <f>'Global List of MEAL Indicators'!BW8</f>
        <v>1</v>
      </c>
      <c r="CP7" s="229">
        <f>'Global List of MEAL Indicators'!BX8</f>
        <v>1</v>
      </c>
      <c r="CQ7" s="229">
        <f>'Global List of MEAL Indicators'!BY8</f>
        <v>2</v>
      </c>
      <c r="CR7" s="159">
        <f t="shared" si="18"/>
        <v>21</v>
      </c>
      <c r="CS7" s="159">
        <f t="shared" si="19"/>
        <v>44</v>
      </c>
      <c r="CT7" s="217">
        <f t="shared" si="20"/>
        <v>0.47727272727272729</v>
      </c>
      <c r="CU7" s="226">
        <f>'Global List of MEAL Indicators'!BZ8</f>
        <v>3</v>
      </c>
      <c r="CV7" s="226">
        <f>'Global List of MEAL Indicators'!CA8</f>
        <v>3</v>
      </c>
      <c r="CW7" s="226">
        <f>'Global List of MEAL Indicators'!CB8</f>
        <v>3</v>
      </c>
      <c r="CX7" s="226" t="str">
        <f>'Global List of MEAL Indicators'!CC8</f>
        <v>*</v>
      </c>
      <c r="CY7" s="226">
        <f>'Global List of MEAL Indicators'!CD8</f>
        <v>3</v>
      </c>
      <c r="CZ7" s="170">
        <f t="shared" si="21"/>
        <v>12</v>
      </c>
      <c r="DA7" s="170">
        <f t="shared" si="22"/>
        <v>20</v>
      </c>
      <c r="DB7" s="213">
        <f t="shared" si="23"/>
        <v>0.6</v>
      </c>
      <c r="DC7" s="16"/>
    </row>
    <row r="8" spans="1:107" x14ac:dyDescent="0.25">
      <c r="A8" s="3" t="s">
        <v>41</v>
      </c>
      <c r="B8" s="3">
        <v>2011</v>
      </c>
      <c r="C8" s="334" t="s">
        <v>427</v>
      </c>
      <c r="D8" s="223">
        <f>'Global List of MEAL Indicators'!D9</f>
        <v>4</v>
      </c>
      <c r="E8" s="223">
        <f>'Global List of MEAL Indicators'!E9</f>
        <v>3</v>
      </c>
      <c r="F8" s="223">
        <f>'Global List of MEAL Indicators'!F9</f>
        <v>4</v>
      </c>
      <c r="G8" s="223">
        <f>'Global List of MEAL Indicators'!G9</f>
        <v>1</v>
      </c>
      <c r="H8" s="223">
        <f>'Global List of MEAL Indicators'!H9</f>
        <v>3</v>
      </c>
      <c r="I8" s="223">
        <f>'Global List of MEAL Indicators'!I9</f>
        <v>2</v>
      </c>
      <c r="J8" s="223">
        <f>'Global List of MEAL Indicators'!J9</f>
        <v>3</v>
      </c>
      <c r="K8" s="223">
        <f>'Global List of MEAL Indicators'!K9</f>
        <v>1</v>
      </c>
      <c r="L8" s="223">
        <f>'Global List of MEAL Indicators'!L9</f>
        <v>3</v>
      </c>
      <c r="M8" s="223">
        <f>'Global List of MEAL Indicators'!M9</f>
        <v>3</v>
      </c>
      <c r="N8" s="223">
        <f>'Global List of MEAL Indicators'!N9</f>
        <v>2</v>
      </c>
      <c r="O8" s="223">
        <f>'Global List of MEAL Indicators'!O9</f>
        <v>4</v>
      </c>
      <c r="P8" s="82">
        <f t="shared" si="1"/>
        <v>33</v>
      </c>
      <c r="Q8" s="82">
        <f t="shared" si="2"/>
        <v>48</v>
      </c>
      <c r="R8" s="441">
        <f t="shared" si="3"/>
        <v>0.6875</v>
      </c>
      <c r="S8" s="224">
        <f>'Global List of MEAL Indicators'!P9</f>
        <v>3</v>
      </c>
      <c r="T8" s="224">
        <f>'Global List of MEAL Indicators'!Q9</f>
        <v>2</v>
      </c>
      <c r="U8" s="224">
        <f>'Global List of MEAL Indicators'!R9</f>
        <v>3</v>
      </c>
      <c r="V8" s="224">
        <f>'Global List of MEAL Indicators'!S9</f>
        <v>4</v>
      </c>
      <c r="W8" s="224">
        <f>'Global List of MEAL Indicators'!T9</f>
        <v>1</v>
      </c>
      <c r="X8" s="224">
        <f>'Global List of MEAL Indicators'!U9</f>
        <v>4</v>
      </c>
      <c r="Y8" s="224">
        <f>'Global List of MEAL Indicators'!V9</f>
        <v>1</v>
      </c>
      <c r="Z8" s="82">
        <f t="shared" si="4"/>
        <v>18</v>
      </c>
      <c r="AA8" s="82">
        <f t="shared" si="5"/>
        <v>28</v>
      </c>
      <c r="AB8" s="202">
        <f t="shared" si="6"/>
        <v>0.6428571428571429</v>
      </c>
      <c r="AC8" s="225">
        <f>'Global List of MEAL Indicators'!W9</f>
        <v>2</v>
      </c>
      <c r="AD8" s="225">
        <f>'Global List of MEAL Indicators'!X9</f>
        <v>4</v>
      </c>
      <c r="AE8" s="225">
        <f>'Global List of MEAL Indicators'!Y9</f>
        <v>4</v>
      </c>
      <c r="AF8" s="225">
        <f>'Global List of MEAL Indicators'!Z9</f>
        <v>4</v>
      </c>
      <c r="AG8" s="225">
        <f>'Global List of MEAL Indicators'!AA9</f>
        <v>2</v>
      </c>
      <c r="AH8" s="225">
        <f>'Global List of MEAL Indicators'!AB9</f>
        <v>4</v>
      </c>
      <c r="AI8" s="225">
        <f>'Global List of MEAL Indicators'!AC9</f>
        <v>1</v>
      </c>
      <c r="AJ8" s="225">
        <f>'Global List of MEAL Indicators'!AD9</f>
        <v>1</v>
      </c>
      <c r="AK8" s="225">
        <f>'Global List of MEAL Indicators'!AE9</f>
        <v>4</v>
      </c>
      <c r="AL8" s="225">
        <f>'Global List of MEAL Indicators'!AF9</f>
        <v>4</v>
      </c>
      <c r="AM8" s="225">
        <f>'Global List of MEAL Indicators'!AG9</f>
        <v>2</v>
      </c>
      <c r="AN8" s="225">
        <f>'Global List of MEAL Indicators'!AH9</f>
        <v>2</v>
      </c>
      <c r="AO8" s="225">
        <f>'Global List of MEAL Indicators'!AI9</f>
        <v>1</v>
      </c>
      <c r="AP8" s="225">
        <f>'Global List of MEAL Indicators'!AJ9</f>
        <v>2</v>
      </c>
      <c r="AQ8" s="225">
        <f>'Global List of MEAL Indicators'!AK9</f>
        <v>2</v>
      </c>
      <c r="AR8" s="83">
        <f t="shared" si="7"/>
        <v>39</v>
      </c>
      <c r="AS8" s="83">
        <f t="shared" si="8"/>
        <v>60</v>
      </c>
      <c r="AT8" s="217">
        <f t="shared" si="9"/>
        <v>0.65</v>
      </c>
      <c r="AU8" s="226">
        <f>'Global List of MEAL Indicators'!AL9</f>
        <v>3</v>
      </c>
      <c r="AV8" s="226">
        <f>'Global List of MEAL Indicators'!AM9</f>
        <v>4</v>
      </c>
      <c r="AW8" s="226">
        <f>'Global List of MEAL Indicators'!AN9</f>
        <v>1</v>
      </c>
      <c r="AX8" s="226">
        <f>'Global List of MEAL Indicators'!AO9</f>
        <v>1</v>
      </c>
      <c r="AY8" s="226">
        <f>'Global List of MEAL Indicators'!AP9</f>
        <v>4</v>
      </c>
      <c r="AZ8" s="226">
        <f>'Global List of MEAL Indicators'!AQ9</f>
        <v>4</v>
      </c>
      <c r="BA8" s="83">
        <f t="shared" si="10"/>
        <v>17</v>
      </c>
      <c r="BB8" s="83">
        <f t="shared" si="11"/>
        <v>24</v>
      </c>
      <c r="BC8" s="213">
        <f t="shared" si="12"/>
        <v>0.70833333333333337</v>
      </c>
      <c r="BD8" s="227">
        <f>'Global List of MEAL Indicators'!AR9</f>
        <v>2</v>
      </c>
      <c r="BE8" s="227">
        <f>'Global List of MEAL Indicators'!AS9</f>
        <v>1</v>
      </c>
      <c r="BF8" s="227">
        <f>'Global List of MEAL Indicators'!AT9</f>
        <v>2</v>
      </c>
      <c r="BG8" s="227">
        <f>'Global List of MEAL Indicators'!AU9</f>
        <v>1</v>
      </c>
      <c r="BH8" s="227">
        <f>'Global List of MEAL Indicators'!AV9</f>
        <v>2</v>
      </c>
      <c r="BI8" s="227">
        <f>'Global List of MEAL Indicators'!AW9</f>
        <v>2</v>
      </c>
      <c r="BJ8" s="227">
        <f>'Global List of MEAL Indicators'!AX9</f>
        <v>3</v>
      </c>
      <c r="BK8" s="227">
        <f>'Global List of MEAL Indicators'!AY9</f>
        <v>4</v>
      </c>
      <c r="BL8" s="227">
        <f>'Global List of MEAL Indicators'!AZ9</f>
        <v>2</v>
      </c>
      <c r="BM8" s="227">
        <f>'Global List of MEAL Indicators'!BA9</f>
        <v>2</v>
      </c>
      <c r="BN8" s="227">
        <f>'Global List of MEAL Indicators'!BB9</f>
        <v>1</v>
      </c>
      <c r="BO8" s="227">
        <f>'Global List of MEAL Indicators'!BC9</f>
        <v>2</v>
      </c>
      <c r="BP8" s="227">
        <f>'Global List of MEAL Indicators'!BD9</f>
        <v>2</v>
      </c>
      <c r="BQ8" s="227" t="str">
        <f>'Global List of MEAL Indicators'!BE9</f>
        <v>*</v>
      </c>
      <c r="BR8" s="227">
        <f>'Global List of MEAL Indicators'!BF9</f>
        <v>2</v>
      </c>
      <c r="BS8" s="159">
        <f t="shared" si="13"/>
        <v>28</v>
      </c>
      <c r="BT8" s="159">
        <f t="shared" si="0"/>
        <v>60</v>
      </c>
      <c r="BU8" s="193">
        <f t="shared" si="14"/>
        <v>0.46666666666666667</v>
      </c>
      <c r="BV8" s="228">
        <f>'Global List of MEAL Indicators'!BG9</f>
        <v>4</v>
      </c>
      <c r="BW8" s="228">
        <f>'Global List of MEAL Indicators'!BH9</f>
        <v>2</v>
      </c>
      <c r="BX8" s="228">
        <f>'Global List of MEAL Indicators'!BI9</f>
        <v>1</v>
      </c>
      <c r="BY8" s="228">
        <f>'Global List of MEAL Indicators'!BJ9</f>
        <v>1</v>
      </c>
      <c r="BZ8" s="228">
        <f>'Global List of MEAL Indicators'!BK9</f>
        <v>2</v>
      </c>
      <c r="CA8" s="228">
        <f>'Global List of MEAL Indicators'!BL9</f>
        <v>3</v>
      </c>
      <c r="CB8" s="228">
        <f>'Global List of MEAL Indicators'!BM9</f>
        <v>1</v>
      </c>
      <c r="CC8" s="228" t="str">
        <f>'Global List of MEAL Indicators'!BN9</f>
        <v>*</v>
      </c>
      <c r="CD8" s="159">
        <f t="shared" si="15"/>
        <v>14</v>
      </c>
      <c r="CE8" s="159">
        <f t="shared" si="16"/>
        <v>32</v>
      </c>
      <c r="CF8" s="202">
        <f t="shared" si="17"/>
        <v>0.4375</v>
      </c>
      <c r="CG8" s="229">
        <f>'Global List of MEAL Indicators'!BO9</f>
        <v>3</v>
      </c>
      <c r="CH8" s="229">
        <f>'Global List of MEAL Indicators'!BP9</f>
        <v>3</v>
      </c>
      <c r="CI8" s="229">
        <f>'Global List of MEAL Indicators'!BQ9</f>
        <v>4</v>
      </c>
      <c r="CJ8" s="229">
        <f>'Global List of MEAL Indicators'!BR9</f>
        <v>3</v>
      </c>
      <c r="CK8" s="229">
        <f>'Global List of MEAL Indicators'!BS9</f>
        <v>1</v>
      </c>
      <c r="CL8" s="229">
        <f>'Global List of MEAL Indicators'!BT9</f>
        <v>1</v>
      </c>
      <c r="CM8" s="229">
        <f>'Global List of MEAL Indicators'!BU9</f>
        <v>2</v>
      </c>
      <c r="CN8" s="229">
        <f>'Global List of MEAL Indicators'!BV9</f>
        <v>3</v>
      </c>
      <c r="CO8" s="229">
        <f>'Global List of MEAL Indicators'!BW9</f>
        <v>3</v>
      </c>
      <c r="CP8" s="229">
        <f>'Global List of MEAL Indicators'!BX9</f>
        <v>4</v>
      </c>
      <c r="CQ8" s="229">
        <f>'Global List of MEAL Indicators'!BY9</f>
        <v>1</v>
      </c>
      <c r="CR8" s="159">
        <f t="shared" si="18"/>
        <v>28</v>
      </c>
      <c r="CS8" s="159">
        <f t="shared" si="19"/>
        <v>44</v>
      </c>
      <c r="CT8" s="217">
        <f t="shared" si="20"/>
        <v>0.63636363636363635</v>
      </c>
      <c r="CU8" s="226">
        <f>'Global List of MEAL Indicators'!BZ9</f>
        <v>2</v>
      </c>
      <c r="CV8" s="226">
        <f>'Global List of MEAL Indicators'!CA9</f>
        <v>2</v>
      </c>
      <c r="CW8" s="226">
        <f>'Global List of MEAL Indicators'!CB9</f>
        <v>2</v>
      </c>
      <c r="CX8" s="226" t="str">
        <f>'Global List of MEAL Indicators'!CC9</f>
        <v>*</v>
      </c>
      <c r="CY8" s="226">
        <f>'Global List of MEAL Indicators'!CD9</f>
        <v>3</v>
      </c>
      <c r="CZ8" s="170">
        <f t="shared" si="21"/>
        <v>9</v>
      </c>
      <c r="DA8" s="170">
        <f t="shared" si="22"/>
        <v>20</v>
      </c>
      <c r="DB8" s="213">
        <f t="shared" si="23"/>
        <v>0.45</v>
      </c>
      <c r="DC8" s="16"/>
    </row>
    <row r="9" spans="1:107" x14ac:dyDescent="0.25">
      <c r="A9" s="3" t="s">
        <v>42</v>
      </c>
      <c r="B9" s="3">
        <v>2013</v>
      </c>
      <c r="C9" s="334" t="s">
        <v>427</v>
      </c>
      <c r="D9" s="223">
        <f>'Global List of MEAL Indicators'!D10</f>
        <v>4</v>
      </c>
      <c r="E9" s="223">
        <f>'Global List of MEAL Indicators'!E10</f>
        <v>3</v>
      </c>
      <c r="F9" s="223">
        <f>'Global List of MEAL Indicators'!F10</f>
        <v>2</v>
      </c>
      <c r="G9" s="223">
        <f>'Global List of MEAL Indicators'!G10</f>
        <v>1</v>
      </c>
      <c r="H9" s="223">
        <f>'Global List of MEAL Indicators'!H10</f>
        <v>3</v>
      </c>
      <c r="I9" s="223">
        <f>'Global List of MEAL Indicators'!I10</f>
        <v>2</v>
      </c>
      <c r="J9" s="223">
        <f>'Global List of MEAL Indicators'!J10</f>
        <v>2</v>
      </c>
      <c r="K9" s="223">
        <f>'Global List of MEAL Indicators'!K10</f>
        <v>1</v>
      </c>
      <c r="L9" s="223">
        <f>'Global List of MEAL Indicators'!L10</f>
        <v>2</v>
      </c>
      <c r="M9" s="223">
        <f>'Global List of MEAL Indicators'!M10</f>
        <v>2</v>
      </c>
      <c r="N9" s="223">
        <f>'Global List of MEAL Indicators'!N10</f>
        <v>1</v>
      </c>
      <c r="O9" s="223">
        <f>'Global List of MEAL Indicators'!O10</f>
        <v>1</v>
      </c>
      <c r="P9" s="82">
        <f t="shared" si="1"/>
        <v>24</v>
      </c>
      <c r="Q9" s="82">
        <f t="shared" si="2"/>
        <v>48</v>
      </c>
      <c r="R9" s="441">
        <f t="shared" si="3"/>
        <v>0.5</v>
      </c>
      <c r="S9" s="224">
        <f>'Global List of MEAL Indicators'!P10</f>
        <v>3</v>
      </c>
      <c r="T9" s="224">
        <f>'Global List of MEAL Indicators'!Q10</f>
        <v>1</v>
      </c>
      <c r="U9" s="224">
        <f>'Global List of MEAL Indicators'!R10</f>
        <v>1</v>
      </c>
      <c r="V9" s="224">
        <f>'Global List of MEAL Indicators'!S10</f>
        <v>4</v>
      </c>
      <c r="W9" s="224">
        <f>'Global List of MEAL Indicators'!T10</f>
        <v>2</v>
      </c>
      <c r="X9" s="224">
        <f>'Global List of MEAL Indicators'!U10</f>
        <v>4</v>
      </c>
      <c r="Y9" s="224">
        <f>'Global List of MEAL Indicators'!V10</f>
        <v>1</v>
      </c>
      <c r="Z9" s="82">
        <f t="shared" si="4"/>
        <v>16</v>
      </c>
      <c r="AA9" s="82">
        <f t="shared" si="5"/>
        <v>28</v>
      </c>
      <c r="AB9" s="202">
        <f t="shared" si="6"/>
        <v>0.5714285714285714</v>
      </c>
      <c r="AC9" s="225" t="str">
        <f>'Global List of MEAL Indicators'!W10</f>
        <v>*</v>
      </c>
      <c r="AD9" s="225" t="str">
        <f>'Global List of MEAL Indicators'!X10</f>
        <v>*</v>
      </c>
      <c r="AE9" s="225">
        <f>'Global List of MEAL Indicators'!Y10</f>
        <v>2</v>
      </c>
      <c r="AF9" s="225">
        <f>'Global List of MEAL Indicators'!Z10</f>
        <v>1</v>
      </c>
      <c r="AG9" s="225">
        <f>'Global List of MEAL Indicators'!AA10</f>
        <v>1</v>
      </c>
      <c r="AH9" s="225">
        <f>'Global List of MEAL Indicators'!AB10</f>
        <v>3</v>
      </c>
      <c r="AI9" s="225">
        <f>'Global List of MEAL Indicators'!AC10</f>
        <v>2</v>
      </c>
      <c r="AJ9" s="225">
        <f>'Global List of MEAL Indicators'!AD10</f>
        <v>4</v>
      </c>
      <c r="AK9" s="225">
        <f>'Global List of MEAL Indicators'!AE10</f>
        <v>2</v>
      </c>
      <c r="AL9" s="225">
        <f>'Global List of MEAL Indicators'!AF10</f>
        <v>4</v>
      </c>
      <c r="AM9" s="225">
        <f>'Global List of MEAL Indicators'!AG10</f>
        <v>1</v>
      </c>
      <c r="AN9" s="225" t="str">
        <f>'Global List of MEAL Indicators'!AH10</f>
        <v>*</v>
      </c>
      <c r="AO9" s="225" t="str">
        <f>'Global List of MEAL Indicators'!AI10</f>
        <v>*</v>
      </c>
      <c r="AP9" s="225">
        <f>'Global List of MEAL Indicators'!AJ10</f>
        <v>1</v>
      </c>
      <c r="AQ9" s="225" t="str">
        <f>'Global List of MEAL Indicators'!AK10</f>
        <v>*</v>
      </c>
      <c r="AR9" s="83">
        <f t="shared" si="7"/>
        <v>21</v>
      </c>
      <c r="AS9" s="83">
        <f t="shared" si="8"/>
        <v>60</v>
      </c>
      <c r="AT9" s="217">
        <f t="shared" si="9"/>
        <v>0.35</v>
      </c>
      <c r="AU9" s="226">
        <f>'Global List of MEAL Indicators'!AL10</f>
        <v>3</v>
      </c>
      <c r="AV9" s="226">
        <f>'Global List of MEAL Indicators'!AM10</f>
        <v>3</v>
      </c>
      <c r="AW9" s="226">
        <f>'Global List of MEAL Indicators'!AN10</f>
        <v>2</v>
      </c>
      <c r="AX9" s="226">
        <f>'Global List of MEAL Indicators'!AO10</f>
        <v>1</v>
      </c>
      <c r="AY9" s="226">
        <f>'Global List of MEAL Indicators'!AP10</f>
        <v>4</v>
      </c>
      <c r="AZ9" s="226">
        <f>'Global List of MEAL Indicators'!AQ10</f>
        <v>4</v>
      </c>
      <c r="BA9" s="83">
        <f t="shared" si="10"/>
        <v>17</v>
      </c>
      <c r="BB9" s="83">
        <f t="shared" si="11"/>
        <v>24</v>
      </c>
      <c r="BC9" s="213">
        <f t="shared" si="12"/>
        <v>0.70833333333333337</v>
      </c>
      <c r="BD9" s="227">
        <f>'Global List of MEAL Indicators'!AR10</f>
        <v>1</v>
      </c>
      <c r="BE9" s="227">
        <f>'Global List of MEAL Indicators'!AS10</f>
        <v>2</v>
      </c>
      <c r="BF9" s="227">
        <f>'Global List of MEAL Indicators'!AT10</f>
        <v>3</v>
      </c>
      <c r="BG9" s="227">
        <f>'Global List of MEAL Indicators'!AU10</f>
        <v>2</v>
      </c>
      <c r="BH9" s="227">
        <f>'Global List of MEAL Indicators'!AV10</f>
        <v>3</v>
      </c>
      <c r="BI9" s="227">
        <f>'Global List of MEAL Indicators'!AW10</f>
        <v>3</v>
      </c>
      <c r="BJ9" s="227">
        <f>'Global List of MEAL Indicators'!AX10</f>
        <v>4</v>
      </c>
      <c r="BK9" s="227">
        <f>'Global List of MEAL Indicators'!AY10</f>
        <v>3</v>
      </c>
      <c r="BL9" s="227" t="str">
        <f>'Global List of MEAL Indicators'!AZ10</f>
        <v>*</v>
      </c>
      <c r="BM9" s="227" t="str">
        <f>'Global List of MEAL Indicators'!BA10</f>
        <v>*</v>
      </c>
      <c r="BN9" s="227">
        <f>'Global List of MEAL Indicators'!BB10</f>
        <v>3</v>
      </c>
      <c r="BO9" s="227">
        <f>'Global List of MEAL Indicators'!BC10</f>
        <v>2</v>
      </c>
      <c r="BP9" s="227" t="str">
        <f>'Global List of MEAL Indicators'!BD10</f>
        <v>*</v>
      </c>
      <c r="BQ9" s="227" t="str">
        <f>'Global List of MEAL Indicators'!BE10</f>
        <v>*</v>
      </c>
      <c r="BR9" s="227">
        <f>'Global List of MEAL Indicators'!BF10</f>
        <v>2</v>
      </c>
      <c r="BS9" s="159">
        <f t="shared" si="13"/>
        <v>28</v>
      </c>
      <c r="BT9" s="159">
        <f t="shared" si="0"/>
        <v>60</v>
      </c>
      <c r="BU9" s="193">
        <f t="shared" si="14"/>
        <v>0.46666666666666667</v>
      </c>
      <c r="BV9" s="228">
        <f>'Global List of MEAL Indicators'!BG10</f>
        <v>4</v>
      </c>
      <c r="BW9" s="228">
        <f>'Global List of MEAL Indicators'!BH10</f>
        <v>4</v>
      </c>
      <c r="BX9" s="228">
        <f>'Global List of MEAL Indicators'!BI10</f>
        <v>1</v>
      </c>
      <c r="BY9" s="228">
        <f>'Global List of MEAL Indicators'!BJ10</f>
        <v>2</v>
      </c>
      <c r="BZ9" s="228">
        <f>'Global List of MEAL Indicators'!BK10</f>
        <v>3</v>
      </c>
      <c r="CA9" s="228">
        <f>'Global List of MEAL Indicators'!BL10</f>
        <v>4</v>
      </c>
      <c r="CB9" s="228">
        <f>'Global List of MEAL Indicators'!BM10</f>
        <v>1</v>
      </c>
      <c r="CC9" s="228" t="str">
        <f>'Global List of MEAL Indicators'!BN10</f>
        <v>*</v>
      </c>
      <c r="CD9" s="159">
        <f t="shared" si="15"/>
        <v>19</v>
      </c>
      <c r="CE9" s="159">
        <f t="shared" si="16"/>
        <v>32</v>
      </c>
      <c r="CF9" s="202">
        <f t="shared" si="17"/>
        <v>0.59375</v>
      </c>
      <c r="CG9" s="229">
        <f>'Global List of MEAL Indicators'!BO10</f>
        <v>1</v>
      </c>
      <c r="CH9" s="229">
        <f>'Global List of MEAL Indicators'!BP10</f>
        <v>3</v>
      </c>
      <c r="CI9" s="229">
        <f>'Global List of MEAL Indicators'!BQ10</f>
        <v>4</v>
      </c>
      <c r="CJ9" s="229">
        <f>'Global List of MEAL Indicators'!BR10</f>
        <v>3</v>
      </c>
      <c r="CK9" s="229">
        <f>'Global List of MEAL Indicators'!BS10</f>
        <v>2</v>
      </c>
      <c r="CL9" s="229">
        <f>'Global List of MEAL Indicators'!BT10</f>
        <v>3</v>
      </c>
      <c r="CM9" s="229">
        <f>'Global List of MEAL Indicators'!BU10</f>
        <v>2</v>
      </c>
      <c r="CN9" s="229">
        <f>'Global List of MEAL Indicators'!BV10</f>
        <v>3</v>
      </c>
      <c r="CO9" s="229">
        <f>'Global List of MEAL Indicators'!BW10</f>
        <v>3</v>
      </c>
      <c r="CP9" s="229">
        <f>'Global List of MEAL Indicators'!BX10</f>
        <v>4</v>
      </c>
      <c r="CQ9" s="229">
        <f>'Global List of MEAL Indicators'!BY10</f>
        <v>1</v>
      </c>
      <c r="CR9" s="159">
        <f t="shared" si="18"/>
        <v>29</v>
      </c>
      <c r="CS9" s="159">
        <f t="shared" si="19"/>
        <v>44</v>
      </c>
      <c r="CT9" s="217">
        <f t="shared" si="20"/>
        <v>0.65909090909090906</v>
      </c>
      <c r="CU9" s="226">
        <f>'Global List of MEAL Indicators'!BZ10</f>
        <v>1</v>
      </c>
      <c r="CV9" s="226">
        <f>'Global List of MEAL Indicators'!CA10</f>
        <v>2</v>
      </c>
      <c r="CW9" s="226">
        <f>'Global List of MEAL Indicators'!CB10</f>
        <v>3</v>
      </c>
      <c r="CX9" s="226" t="str">
        <f>'Global List of MEAL Indicators'!CC10</f>
        <v>*</v>
      </c>
      <c r="CY9" s="226">
        <f>'Global List of MEAL Indicators'!CD10</f>
        <v>1</v>
      </c>
      <c r="CZ9" s="170">
        <f t="shared" si="21"/>
        <v>7</v>
      </c>
      <c r="DA9" s="170">
        <f t="shared" si="22"/>
        <v>20</v>
      </c>
      <c r="DB9" s="213">
        <f t="shared" si="23"/>
        <v>0.35</v>
      </c>
      <c r="DC9" s="16"/>
    </row>
    <row r="10" spans="1:107" x14ac:dyDescent="0.25">
      <c r="A10" s="3" t="s">
        <v>43</v>
      </c>
      <c r="B10" s="3">
        <v>2014</v>
      </c>
      <c r="C10" s="334" t="s">
        <v>429</v>
      </c>
      <c r="D10" s="223">
        <f>'Global List of MEAL Indicators'!D11</f>
        <v>4</v>
      </c>
      <c r="E10" s="223">
        <f>'Global List of MEAL Indicators'!E11</f>
        <v>4</v>
      </c>
      <c r="F10" s="223">
        <f>'Global List of MEAL Indicators'!F11</f>
        <v>2</v>
      </c>
      <c r="G10" s="223">
        <f>'Global List of MEAL Indicators'!G11</f>
        <v>2</v>
      </c>
      <c r="H10" s="223">
        <f>'Global List of MEAL Indicators'!H11</f>
        <v>3</v>
      </c>
      <c r="I10" s="223">
        <f>'Global List of MEAL Indicators'!I11</f>
        <v>2</v>
      </c>
      <c r="J10" s="223">
        <f>'Global List of MEAL Indicators'!J11</f>
        <v>3</v>
      </c>
      <c r="K10" s="223">
        <f>'Global List of MEAL Indicators'!K11</f>
        <v>2</v>
      </c>
      <c r="L10" s="223">
        <f>'Global List of MEAL Indicators'!L11</f>
        <v>3</v>
      </c>
      <c r="M10" s="223">
        <f>'Global List of MEAL Indicators'!M11</f>
        <v>4</v>
      </c>
      <c r="N10" s="223">
        <f>'Global List of MEAL Indicators'!N11</f>
        <v>4</v>
      </c>
      <c r="O10" s="223">
        <f>'Global List of MEAL Indicators'!O11</f>
        <v>2</v>
      </c>
      <c r="P10" s="82">
        <f t="shared" si="1"/>
        <v>35</v>
      </c>
      <c r="Q10" s="82">
        <f t="shared" si="2"/>
        <v>48</v>
      </c>
      <c r="R10" s="441">
        <f t="shared" si="3"/>
        <v>0.72916666666666663</v>
      </c>
      <c r="S10" s="224" t="str">
        <f>'Global List of MEAL Indicators'!P11</f>
        <v>*</v>
      </c>
      <c r="T10" s="224" t="str">
        <f>'Global List of MEAL Indicators'!Q11</f>
        <v>*</v>
      </c>
      <c r="U10" s="224" t="str">
        <f>'Global List of MEAL Indicators'!R11</f>
        <v>*</v>
      </c>
      <c r="V10" s="224">
        <f>'Global List of MEAL Indicators'!S11</f>
        <v>4</v>
      </c>
      <c r="W10" s="224">
        <f>'Global List of MEAL Indicators'!T11</f>
        <v>1</v>
      </c>
      <c r="X10" s="224">
        <f>'Global List of MEAL Indicators'!U11</f>
        <v>4</v>
      </c>
      <c r="Y10" s="224" t="str">
        <f>'Global List of MEAL Indicators'!V11</f>
        <v>*</v>
      </c>
      <c r="Z10" s="82">
        <f t="shared" si="4"/>
        <v>9</v>
      </c>
      <c r="AA10" s="82">
        <f t="shared" si="5"/>
        <v>28</v>
      </c>
      <c r="AB10" s="202">
        <f t="shared" si="6"/>
        <v>0.32142857142857145</v>
      </c>
      <c r="AC10" s="225">
        <f>'Global List of MEAL Indicators'!W11</f>
        <v>2</v>
      </c>
      <c r="AD10" s="225">
        <f>'Global List of MEAL Indicators'!X11</f>
        <v>1</v>
      </c>
      <c r="AE10" s="225">
        <f>'Global List of MEAL Indicators'!Y11</f>
        <v>2</v>
      </c>
      <c r="AF10" s="225">
        <f>'Global List of MEAL Indicators'!Z11</f>
        <v>4</v>
      </c>
      <c r="AG10" s="225">
        <f>'Global List of MEAL Indicators'!AA11</f>
        <v>3</v>
      </c>
      <c r="AH10" s="225">
        <f>'Global List of MEAL Indicators'!AB11</f>
        <v>2</v>
      </c>
      <c r="AI10" s="225">
        <f>'Global List of MEAL Indicators'!AC11</f>
        <v>1</v>
      </c>
      <c r="AJ10" s="225">
        <f>'Global List of MEAL Indicators'!AD11</f>
        <v>3</v>
      </c>
      <c r="AK10" s="225">
        <f>'Global List of MEAL Indicators'!AE11</f>
        <v>1</v>
      </c>
      <c r="AL10" s="225">
        <f>'Global List of MEAL Indicators'!AF11</f>
        <v>4</v>
      </c>
      <c r="AM10" s="225">
        <f>'Global List of MEAL Indicators'!AG11</f>
        <v>3</v>
      </c>
      <c r="AN10" s="225">
        <f>'Global List of MEAL Indicators'!AH11</f>
        <v>1</v>
      </c>
      <c r="AO10" s="225">
        <f>'Global List of MEAL Indicators'!AI11</f>
        <v>2</v>
      </c>
      <c r="AP10" s="225">
        <f>'Global List of MEAL Indicators'!AJ11</f>
        <v>2</v>
      </c>
      <c r="AQ10" s="225" t="str">
        <f>'Global List of MEAL Indicators'!AK11</f>
        <v>*</v>
      </c>
      <c r="AR10" s="83">
        <f t="shared" si="7"/>
        <v>31</v>
      </c>
      <c r="AS10" s="83">
        <f t="shared" si="8"/>
        <v>60</v>
      </c>
      <c r="AT10" s="217">
        <f t="shared" si="9"/>
        <v>0.51666666666666672</v>
      </c>
      <c r="AU10" s="226">
        <f>'Global List of MEAL Indicators'!AL11</f>
        <v>3</v>
      </c>
      <c r="AV10" s="226">
        <f>'Global List of MEAL Indicators'!AM11</f>
        <v>3</v>
      </c>
      <c r="AW10" s="226">
        <f>'Global List of MEAL Indicators'!AN11</f>
        <v>2</v>
      </c>
      <c r="AX10" s="226">
        <f>'Global List of MEAL Indicators'!AO11</f>
        <v>1</v>
      </c>
      <c r="AY10" s="226">
        <f>'Global List of MEAL Indicators'!AP11</f>
        <v>3</v>
      </c>
      <c r="AZ10" s="226">
        <f>'Global List of MEAL Indicators'!AQ11</f>
        <v>3</v>
      </c>
      <c r="BA10" s="83">
        <f t="shared" si="10"/>
        <v>15</v>
      </c>
      <c r="BB10" s="83">
        <f t="shared" si="11"/>
        <v>24</v>
      </c>
      <c r="BC10" s="213">
        <f t="shared" si="12"/>
        <v>0.625</v>
      </c>
      <c r="BD10" s="227">
        <f>'Global List of MEAL Indicators'!AR11</f>
        <v>3</v>
      </c>
      <c r="BE10" s="227">
        <f>'Global List of MEAL Indicators'!AS11</f>
        <v>3</v>
      </c>
      <c r="BF10" s="227">
        <f>'Global List of MEAL Indicators'!AT11</f>
        <v>3</v>
      </c>
      <c r="BG10" s="227">
        <f>'Global List of MEAL Indicators'!AU11</f>
        <v>3</v>
      </c>
      <c r="BH10" s="227">
        <f>'Global List of MEAL Indicators'!AV11</f>
        <v>3</v>
      </c>
      <c r="BI10" s="227">
        <f>'Global List of MEAL Indicators'!AW11</f>
        <v>3</v>
      </c>
      <c r="BJ10" s="227">
        <f>'Global List of MEAL Indicators'!AX11</f>
        <v>4</v>
      </c>
      <c r="BK10" s="227">
        <f>'Global List of MEAL Indicators'!AY11</f>
        <v>2</v>
      </c>
      <c r="BL10" s="227">
        <f>'Global List of MEAL Indicators'!AZ11</f>
        <v>3</v>
      </c>
      <c r="BM10" s="227">
        <f>'Global List of MEAL Indicators'!BA11</f>
        <v>3</v>
      </c>
      <c r="BN10" s="227">
        <f>'Global List of MEAL Indicators'!BB11</f>
        <v>4</v>
      </c>
      <c r="BO10" s="227">
        <f>'Global List of MEAL Indicators'!BC11</f>
        <v>2</v>
      </c>
      <c r="BP10" s="227" t="str">
        <f>'Global List of MEAL Indicators'!BD11</f>
        <v>*</v>
      </c>
      <c r="BQ10" s="227">
        <f>'Global List of MEAL Indicators'!BE11</f>
        <v>4</v>
      </c>
      <c r="BR10" s="227">
        <f>'Global List of MEAL Indicators'!BF11</f>
        <v>2</v>
      </c>
      <c r="BS10" s="159">
        <f t="shared" si="13"/>
        <v>42</v>
      </c>
      <c r="BT10" s="159">
        <f t="shared" si="0"/>
        <v>60</v>
      </c>
      <c r="BU10" s="193">
        <f t="shared" si="14"/>
        <v>0.7</v>
      </c>
      <c r="BV10" s="228">
        <f>'Global List of MEAL Indicators'!BG11</f>
        <v>4</v>
      </c>
      <c r="BW10" s="228">
        <f>'Global List of MEAL Indicators'!BH11</f>
        <v>3</v>
      </c>
      <c r="BX10" s="228">
        <f>'Global List of MEAL Indicators'!BI11</f>
        <v>3</v>
      </c>
      <c r="BY10" s="228">
        <f>'Global List of MEAL Indicators'!BJ11</f>
        <v>3</v>
      </c>
      <c r="BZ10" s="228">
        <f>'Global List of MEAL Indicators'!BK11</f>
        <v>3</v>
      </c>
      <c r="CA10" s="228">
        <f>'Global List of MEAL Indicators'!BL11</f>
        <v>1</v>
      </c>
      <c r="CB10" s="228">
        <f>'Global List of MEAL Indicators'!BM11</f>
        <v>4</v>
      </c>
      <c r="CC10" s="228" t="str">
        <f>'Global List of MEAL Indicators'!BN11</f>
        <v>*</v>
      </c>
      <c r="CD10" s="159">
        <f t="shared" si="15"/>
        <v>21</v>
      </c>
      <c r="CE10" s="159">
        <f t="shared" si="16"/>
        <v>32</v>
      </c>
      <c r="CF10" s="202">
        <f t="shared" si="17"/>
        <v>0.65625</v>
      </c>
      <c r="CG10" s="229">
        <f>'Global List of MEAL Indicators'!BO11</f>
        <v>2</v>
      </c>
      <c r="CH10" s="229">
        <f>'Global List of MEAL Indicators'!BP11</f>
        <v>3</v>
      </c>
      <c r="CI10" s="229">
        <f>'Global List of MEAL Indicators'!BQ11</f>
        <v>4</v>
      </c>
      <c r="CJ10" s="229">
        <f>'Global List of MEAL Indicators'!BR11</f>
        <v>3</v>
      </c>
      <c r="CK10" s="229">
        <f>'Global List of MEAL Indicators'!BS11</f>
        <v>1</v>
      </c>
      <c r="CL10" s="229">
        <f>'Global List of MEAL Indicators'!BT11</f>
        <v>1</v>
      </c>
      <c r="CM10" s="229">
        <f>'Global List of MEAL Indicators'!BU11</f>
        <v>2</v>
      </c>
      <c r="CN10" s="229">
        <f>'Global List of MEAL Indicators'!BV11</f>
        <v>4</v>
      </c>
      <c r="CO10" s="229">
        <f>'Global List of MEAL Indicators'!BW11</f>
        <v>4</v>
      </c>
      <c r="CP10" s="229">
        <f>'Global List of MEAL Indicators'!BX11</f>
        <v>3</v>
      </c>
      <c r="CQ10" s="229">
        <f>'Global List of MEAL Indicators'!BY11</f>
        <v>2</v>
      </c>
      <c r="CR10" s="159">
        <f t="shared" si="18"/>
        <v>29</v>
      </c>
      <c r="CS10" s="159">
        <f t="shared" si="19"/>
        <v>44</v>
      </c>
      <c r="CT10" s="217">
        <f t="shared" si="20"/>
        <v>0.65909090909090906</v>
      </c>
      <c r="CU10" s="226">
        <f>'Global List of MEAL Indicators'!BZ11</f>
        <v>4</v>
      </c>
      <c r="CV10" s="226">
        <f>'Global List of MEAL Indicators'!CA11</f>
        <v>4</v>
      </c>
      <c r="CW10" s="226">
        <f>'Global List of MEAL Indicators'!CB11</f>
        <v>3</v>
      </c>
      <c r="CX10" s="226">
        <f>'Global List of MEAL Indicators'!CC11</f>
        <v>3</v>
      </c>
      <c r="CY10" s="226">
        <f>'Global List of MEAL Indicators'!CD11</f>
        <v>3</v>
      </c>
      <c r="CZ10" s="170">
        <f t="shared" si="21"/>
        <v>17</v>
      </c>
      <c r="DA10" s="170">
        <f t="shared" si="22"/>
        <v>20</v>
      </c>
      <c r="DB10" s="213">
        <f t="shared" si="23"/>
        <v>0.85</v>
      </c>
      <c r="DC10" s="16"/>
    </row>
    <row r="11" spans="1:107" x14ac:dyDescent="0.25">
      <c r="A11" s="3" t="s">
        <v>44</v>
      </c>
      <c r="B11" s="3">
        <v>2013</v>
      </c>
      <c r="C11" s="334" t="s">
        <v>427</v>
      </c>
      <c r="D11" s="223">
        <f>'Global List of MEAL Indicators'!D12</f>
        <v>4</v>
      </c>
      <c r="E11" s="223">
        <f>'Global List of MEAL Indicators'!E12</f>
        <v>4</v>
      </c>
      <c r="F11" s="223">
        <f>'Global List of MEAL Indicators'!F12</f>
        <v>2</v>
      </c>
      <c r="G11" s="223">
        <f>'Global List of MEAL Indicators'!G12</f>
        <v>2</v>
      </c>
      <c r="H11" s="223">
        <f>'Global List of MEAL Indicators'!H12</f>
        <v>2</v>
      </c>
      <c r="I11" s="223">
        <f>'Global List of MEAL Indicators'!I12</f>
        <v>1</v>
      </c>
      <c r="J11" s="223" t="str">
        <f>'Global List of MEAL Indicators'!J12</f>
        <v>*</v>
      </c>
      <c r="K11" s="223" t="str">
        <f>'Global List of MEAL Indicators'!K12</f>
        <v>*</v>
      </c>
      <c r="L11" s="223">
        <f>'Global List of MEAL Indicators'!L12</f>
        <v>2</v>
      </c>
      <c r="M11" s="223">
        <f>'Global List of MEAL Indicators'!M12</f>
        <v>2</v>
      </c>
      <c r="N11" s="223">
        <f>'Global List of MEAL Indicators'!N12</f>
        <v>1</v>
      </c>
      <c r="O11" s="223">
        <f>'Global List of MEAL Indicators'!O12</f>
        <v>1</v>
      </c>
      <c r="P11" s="82">
        <f t="shared" si="1"/>
        <v>21</v>
      </c>
      <c r="Q11" s="82">
        <f t="shared" si="2"/>
        <v>48</v>
      </c>
      <c r="R11" s="441">
        <f t="shared" si="3"/>
        <v>0.4375</v>
      </c>
      <c r="S11" s="224">
        <f>'Global List of MEAL Indicators'!P12</f>
        <v>1</v>
      </c>
      <c r="T11" s="224" t="str">
        <f>'Global List of MEAL Indicators'!Q12</f>
        <v>*</v>
      </c>
      <c r="U11" s="224" t="str">
        <f>'Global List of MEAL Indicators'!R12</f>
        <v>*</v>
      </c>
      <c r="V11" s="224">
        <f>'Global List of MEAL Indicators'!S12</f>
        <v>3</v>
      </c>
      <c r="W11" s="224">
        <f>'Global List of MEAL Indicators'!T12</f>
        <v>1</v>
      </c>
      <c r="X11" s="224">
        <f>'Global List of MEAL Indicators'!U12</f>
        <v>4</v>
      </c>
      <c r="Y11" s="224" t="str">
        <f>'Global List of MEAL Indicators'!V12</f>
        <v>*</v>
      </c>
      <c r="Z11" s="82">
        <f t="shared" si="4"/>
        <v>9</v>
      </c>
      <c r="AA11" s="82">
        <f t="shared" si="5"/>
        <v>28</v>
      </c>
      <c r="AB11" s="202">
        <f t="shared" si="6"/>
        <v>0.32142857142857145</v>
      </c>
      <c r="AC11" s="225" t="str">
        <f>'Global List of MEAL Indicators'!W12</f>
        <v>*</v>
      </c>
      <c r="AD11" s="225" t="str">
        <f>'Global List of MEAL Indicators'!X12</f>
        <v>*</v>
      </c>
      <c r="AE11" s="225">
        <f>'Global List of MEAL Indicators'!Y12</f>
        <v>4</v>
      </c>
      <c r="AF11" s="225">
        <f>'Global List of MEAL Indicators'!Z12</f>
        <v>4</v>
      </c>
      <c r="AG11" s="225">
        <f>'Global List of MEAL Indicators'!AA12</f>
        <v>2</v>
      </c>
      <c r="AH11" s="225">
        <f>'Global List of MEAL Indicators'!AB12</f>
        <v>3</v>
      </c>
      <c r="AI11" s="225">
        <f>'Global List of MEAL Indicators'!AC12</f>
        <v>2</v>
      </c>
      <c r="AJ11" s="225">
        <f>'Global List of MEAL Indicators'!AD12</f>
        <v>3</v>
      </c>
      <c r="AK11" s="225">
        <f>'Global List of MEAL Indicators'!AE12</f>
        <v>3</v>
      </c>
      <c r="AL11" s="225">
        <f>'Global List of MEAL Indicators'!AF12</f>
        <v>3</v>
      </c>
      <c r="AM11" s="225">
        <f>'Global List of MEAL Indicators'!AG12</f>
        <v>2</v>
      </c>
      <c r="AN11" s="225">
        <f>'Global List of MEAL Indicators'!AH12</f>
        <v>3</v>
      </c>
      <c r="AO11" s="225">
        <f>'Global List of MEAL Indicators'!AI12</f>
        <v>4</v>
      </c>
      <c r="AP11" s="225">
        <f>'Global List of MEAL Indicators'!AJ12</f>
        <v>3</v>
      </c>
      <c r="AQ11" s="225">
        <f>'Global List of MEAL Indicators'!AK12</f>
        <v>2</v>
      </c>
      <c r="AR11" s="83">
        <f t="shared" si="7"/>
        <v>38</v>
      </c>
      <c r="AS11" s="83">
        <f t="shared" si="8"/>
        <v>60</v>
      </c>
      <c r="AT11" s="217">
        <f t="shared" si="9"/>
        <v>0.6333333333333333</v>
      </c>
      <c r="AU11" s="226">
        <f>'Global List of MEAL Indicators'!AL12</f>
        <v>4</v>
      </c>
      <c r="AV11" s="226">
        <f>'Global List of MEAL Indicators'!AM12</f>
        <v>4</v>
      </c>
      <c r="AW11" s="226" t="str">
        <f>'Global List of MEAL Indicators'!AN12</f>
        <v>*</v>
      </c>
      <c r="AX11" s="226">
        <f>'Global List of MEAL Indicators'!AO12</f>
        <v>1</v>
      </c>
      <c r="AY11" s="226">
        <f>'Global List of MEAL Indicators'!AP12</f>
        <v>3</v>
      </c>
      <c r="AZ11" s="226">
        <f>'Global List of MEAL Indicators'!AQ12</f>
        <v>3</v>
      </c>
      <c r="BA11" s="83">
        <f t="shared" si="10"/>
        <v>15</v>
      </c>
      <c r="BB11" s="83">
        <f t="shared" si="11"/>
        <v>24</v>
      </c>
      <c r="BC11" s="213">
        <f t="shared" si="12"/>
        <v>0.625</v>
      </c>
      <c r="BD11" s="227">
        <f>'Global List of MEAL Indicators'!AR12</f>
        <v>2</v>
      </c>
      <c r="BE11" s="227">
        <f>'Global List of MEAL Indicators'!AS12</f>
        <v>2</v>
      </c>
      <c r="BF11" s="227">
        <f>'Global List of MEAL Indicators'!AT12</f>
        <v>3</v>
      </c>
      <c r="BG11" s="227">
        <f>'Global List of MEAL Indicators'!AU12</f>
        <v>1</v>
      </c>
      <c r="BH11" s="227">
        <f>'Global List of MEAL Indicators'!AV12</f>
        <v>2</v>
      </c>
      <c r="BI11" s="227">
        <f>'Global List of MEAL Indicators'!AW12</f>
        <v>2</v>
      </c>
      <c r="BJ11" s="227">
        <f>'Global List of MEAL Indicators'!AX12</f>
        <v>1</v>
      </c>
      <c r="BK11" s="227">
        <f>'Global List of MEAL Indicators'!AY12</f>
        <v>2</v>
      </c>
      <c r="BL11" s="227">
        <f>'Global List of MEAL Indicators'!AZ12</f>
        <v>4</v>
      </c>
      <c r="BM11" s="227">
        <f>'Global List of MEAL Indicators'!BA12</f>
        <v>2</v>
      </c>
      <c r="BN11" s="227">
        <f>'Global List of MEAL Indicators'!BB12</f>
        <v>2</v>
      </c>
      <c r="BO11" s="227">
        <f>'Global List of MEAL Indicators'!BC12</f>
        <v>3</v>
      </c>
      <c r="BP11" s="227">
        <f>'Global List of MEAL Indicators'!BD12</f>
        <v>1</v>
      </c>
      <c r="BQ11" s="227">
        <f>'Global List of MEAL Indicators'!BE12</f>
        <v>1</v>
      </c>
      <c r="BR11" s="227">
        <f>'Global List of MEAL Indicators'!BF12</f>
        <v>4</v>
      </c>
      <c r="BS11" s="159">
        <f t="shared" si="13"/>
        <v>32</v>
      </c>
      <c r="BT11" s="159">
        <f t="shared" si="0"/>
        <v>60</v>
      </c>
      <c r="BU11" s="193">
        <f t="shared" si="14"/>
        <v>0.53333333333333333</v>
      </c>
      <c r="BV11" s="228">
        <f>'Global List of MEAL Indicators'!BG12</f>
        <v>2</v>
      </c>
      <c r="BW11" s="228">
        <f>'Global List of MEAL Indicators'!BH12</f>
        <v>2</v>
      </c>
      <c r="BX11" s="228">
        <f>'Global List of MEAL Indicators'!BI12</f>
        <v>2</v>
      </c>
      <c r="BY11" s="228">
        <f>'Global List of MEAL Indicators'!BJ12</f>
        <v>2</v>
      </c>
      <c r="BZ11" s="228">
        <f>'Global List of MEAL Indicators'!BK12</f>
        <v>1</v>
      </c>
      <c r="CA11" s="228">
        <f>'Global List of MEAL Indicators'!BL12</f>
        <v>3</v>
      </c>
      <c r="CB11" s="228">
        <f>'Global List of MEAL Indicators'!BM12</f>
        <v>3</v>
      </c>
      <c r="CC11" s="228" t="str">
        <f>'Global List of MEAL Indicators'!BN12</f>
        <v>*</v>
      </c>
      <c r="CD11" s="159">
        <f t="shared" si="15"/>
        <v>15</v>
      </c>
      <c r="CE11" s="159">
        <f t="shared" si="16"/>
        <v>32</v>
      </c>
      <c r="CF11" s="202">
        <f t="shared" si="17"/>
        <v>0.46875</v>
      </c>
      <c r="CG11" s="229">
        <f>'Global List of MEAL Indicators'!BO12</f>
        <v>2</v>
      </c>
      <c r="CH11" s="229">
        <f>'Global List of MEAL Indicators'!BP12</f>
        <v>3</v>
      </c>
      <c r="CI11" s="229">
        <f>'Global List of MEAL Indicators'!BQ12</f>
        <v>3</v>
      </c>
      <c r="CJ11" s="229">
        <f>'Global List of MEAL Indicators'!BR12</f>
        <v>3</v>
      </c>
      <c r="CK11" s="229">
        <f>'Global List of MEAL Indicators'!BS12</f>
        <v>1</v>
      </c>
      <c r="CL11" s="229">
        <f>'Global List of MEAL Indicators'!BT12</f>
        <v>1</v>
      </c>
      <c r="CM11" s="229">
        <f>'Global List of MEAL Indicators'!BU12</f>
        <v>3</v>
      </c>
      <c r="CN11" s="229">
        <f>'Global List of MEAL Indicators'!BV12</f>
        <v>1</v>
      </c>
      <c r="CO11" s="229">
        <f>'Global List of MEAL Indicators'!BW12</f>
        <v>2</v>
      </c>
      <c r="CP11" s="229">
        <f>'Global List of MEAL Indicators'!BX12</f>
        <v>3</v>
      </c>
      <c r="CQ11" s="229">
        <f>'Global List of MEAL Indicators'!BY12</f>
        <v>3</v>
      </c>
      <c r="CR11" s="159">
        <f t="shared" si="18"/>
        <v>25</v>
      </c>
      <c r="CS11" s="159">
        <f t="shared" si="19"/>
        <v>44</v>
      </c>
      <c r="CT11" s="217">
        <f t="shared" si="20"/>
        <v>0.56818181818181823</v>
      </c>
      <c r="CU11" s="226">
        <f>'Global List of MEAL Indicators'!BZ12</f>
        <v>3</v>
      </c>
      <c r="CV11" s="226">
        <f>'Global List of MEAL Indicators'!CA12</f>
        <v>2</v>
      </c>
      <c r="CW11" s="226">
        <f>'Global List of MEAL Indicators'!CB12</f>
        <v>2</v>
      </c>
      <c r="CX11" s="226">
        <f>'Global List of MEAL Indicators'!CC12</f>
        <v>2</v>
      </c>
      <c r="CY11" s="226">
        <f>'Global List of MEAL Indicators'!CD12</f>
        <v>3</v>
      </c>
      <c r="CZ11" s="170">
        <f t="shared" si="21"/>
        <v>12</v>
      </c>
      <c r="DA11" s="170">
        <f t="shared" si="22"/>
        <v>20</v>
      </c>
      <c r="DB11" s="213">
        <f t="shared" si="23"/>
        <v>0.6</v>
      </c>
      <c r="DC11" s="16"/>
    </row>
    <row r="12" spans="1:107" x14ac:dyDescent="0.25">
      <c r="A12" s="5" t="s">
        <v>45</v>
      </c>
      <c r="B12" s="5">
        <v>2017</v>
      </c>
      <c r="C12" s="334" t="s">
        <v>428</v>
      </c>
      <c r="D12" s="223">
        <f>'Global List of MEAL Indicators'!D13</f>
        <v>1</v>
      </c>
      <c r="E12" s="223" t="str">
        <f>'Global List of MEAL Indicators'!E13</f>
        <v>*</v>
      </c>
      <c r="F12" s="223" t="str">
        <f>'Global List of MEAL Indicators'!F13</f>
        <v>*</v>
      </c>
      <c r="G12" s="223" t="str">
        <f>'Global List of MEAL Indicators'!G13</f>
        <v>*</v>
      </c>
      <c r="H12" s="223" t="str">
        <f>'Global List of MEAL Indicators'!H13</f>
        <v>*</v>
      </c>
      <c r="I12" s="223" t="str">
        <f>'Global List of MEAL Indicators'!I13</f>
        <v>*</v>
      </c>
      <c r="J12" s="223">
        <f>'Global List of MEAL Indicators'!J13</f>
        <v>3</v>
      </c>
      <c r="K12" s="223">
        <f>'Global List of MEAL Indicators'!K13</f>
        <v>1</v>
      </c>
      <c r="L12" s="223">
        <f>'Global List of MEAL Indicators'!L13</f>
        <v>2</v>
      </c>
      <c r="M12" s="223">
        <f>'Global List of MEAL Indicators'!M13</f>
        <v>1</v>
      </c>
      <c r="N12" s="223">
        <f>'Global List of MEAL Indicators'!N13</f>
        <v>2</v>
      </c>
      <c r="O12" s="223" t="str">
        <f>'Global List of MEAL Indicators'!O13</f>
        <v>*</v>
      </c>
      <c r="P12" s="82">
        <f t="shared" si="1"/>
        <v>10</v>
      </c>
      <c r="Q12" s="82">
        <f t="shared" si="2"/>
        <v>48</v>
      </c>
      <c r="R12" s="441">
        <f t="shared" si="3"/>
        <v>0.20833333333333334</v>
      </c>
      <c r="S12" s="224" t="str">
        <f>'Global List of MEAL Indicators'!P13</f>
        <v>*</v>
      </c>
      <c r="T12" s="224" t="str">
        <f>'Global List of MEAL Indicators'!Q13</f>
        <v>*</v>
      </c>
      <c r="U12" s="224" t="str">
        <f>'Global List of MEAL Indicators'!R13</f>
        <v>*</v>
      </c>
      <c r="V12" s="224">
        <f>'Global List of MEAL Indicators'!S13</f>
        <v>4</v>
      </c>
      <c r="W12" s="224">
        <f>'Global List of MEAL Indicators'!T13</f>
        <v>2</v>
      </c>
      <c r="X12" s="224">
        <f>'Global List of MEAL Indicators'!U13</f>
        <v>3</v>
      </c>
      <c r="Y12" s="224">
        <f>'Global List of MEAL Indicators'!V13</f>
        <v>1</v>
      </c>
      <c r="Z12" s="82">
        <f t="shared" si="4"/>
        <v>10</v>
      </c>
      <c r="AA12" s="82">
        <f t="shared" si="5"/>
        <v>28</v>
      </c>
      <c r="AB12" s="202">
        <f t="shared" si="6"/>
        <v>0.35714285714285715</v>
      </c>
      <c r="AC12" s="225">
        <f>'Global List of MEAL Indicators'!W13</f>
        <v>2</v>
      </c>
      <c r="AD12" s="225" t="str">
        <f>'Global List of MEAL Indicators'!X13</f>
        <v>*</v>
      </c>
      <c r="AE12" s="225">
        <f>'Global List of MEAL Indicators'!Y13</f>
        <v>1</v>
      </c>
      <c r="AF12" s="225" t="str">
        <f>'Global List of MEAL Indicators'!Z13</f>
        <v>*</v>
      </c>
      <c r="AG12" s="225">
        <f>'Global List of MEAL Indicators'!AA13</f>
        <v>1</v>
      </c>
      <c r="AH12" s="225">
        <f>'Global List of MEAL Indicators'!AB13</f>
        <v>3</v>
      </c>
      <c r="AI12" s="225">
        <f>'Global List of MEAL Indicators'!AC13</f>
        <v>1</v>
      </c>
      <c r="AJ12" s="225" t="str">
        <f>'Global List of MEAL Indicators'!AD13</f>
        <v>*</v>
      </c>
      <c r="AK12" s="225">
        <f>'Global List of MEAL Indicators'!AE13</f>
        <v>2</v>
      </c>
      <c r="AL12" s="225">
        <f>'Global List of MEAL Indicators'!AF13</f>
        <v>1</v>
      </c>
      <c r="AM12" s="225">
        <f>'Global List of MEAL Indicators'!AG13</f>
        <v>1</v>
      </c>
      <c r="AN12" s="225">
        <f>'Global List of MEAL Indicators'!AH13</f>
        <v>3</v>
      </c>
      <c r="AO12" s="225">
        <f>'Global List of MEAL Indicators'!AI13</f>
        <v>2</v>
      </c>
      <c r="AP12" s="225" t="str">
        <f>'Global List of MEAL Indicators'!AJ13</f>
        <v>*</v>
      </c>
      <c r="AQ12" s="225">
        <f>'Global List of MEAL Indicators'!AK13</f>
        <v>2</v>
      </c>
      <c r="AR12" s="83">
        <f t="shared" si="7"/>
        <v>19</v>
      </c>
      <c r="AS12" s="83">
        <f t="shared" si="8"/>
        <v>60</v>
      </c>
      <c r="AT12" s="217">
        <f t="shared" si="9"/>
        <v>0.31666666666666665</v>
      </c>
      <c r="AU12" s="226" t="str">
        <f>'Global List of MEAL Indicators'!AL13</f>
        <v>*</v>
      </c>
      <c r="AV12" s="226">
        <f>'Global List of MEAL Indicators'!AM13</f>
        <v>4</v>
      </c>
      <c r="AW12" s="226">
        <f>'Global List of MEAL Indicators'!AN13</f>
        <v>2</v>
      </c>
      <c r="AX12" s="226">
        <f>'Global List of MEAL Indicators'!AO13</f>
        <v>4</v>
      </c>
      <c r="AY12" s="226">
        <f>'Global List of MEAL Indicators'!AP13</f>
        <v>2</v>
      </c>
      <c r="AZ12" s="226">
        <f>'Global List of MEAL Indicators'!AQ13</f>
        <v>2</v>
      </c>
      <c r="BA12" s="83">
        <f t="shared" si="10"/>
        <v>14</v>
      </c>
      <c r="BB12" s="83">
        <f t="shared" si="11"/>
        <v>24</v>
      </c>
      <c r="BC12" s="213">
        <f t="shared" si="12"/>
        <v>0.58333333333333337</v>
      </c>
      <c r="BD12" s="227">
        <f>'Global List of MEAL Indicators'!AR13</f>
        <v>2</v>
      </c>
      <c r="BE12" s="227">
        <f>'Global List of MEAL Indicators'!AS13</f>
        <v>1</v>
      </c>
      <c r="BF12" s="227">
        <f>'Global List of MEAL Indicators'!AT13</f>
        <v>2</v>
      </c>
      <c r="BG12" s="227">
        <f>'Global List of MEAL Indicators'!AU13</f>
        <v>1</v>
      </c>
      <c r="BH12" s="227">
        <f>'Global List of MEAL Indicators'!AV13</f>
        <v>2</v>
      </c>
      <c r="BI12" s="227">
        <f>'Global List of MEAL Indicators'!AW13</f>
        <v>1</v>
      </c>
      <c r="BJ12" s="227">
        <f>'Global List of MEAL Indicators'!AX13</f>
        <v>1</v>
      </c>
      <c r="BK12" s="227">
        <f>'Global List of MEAL Indicators'!AY13</f>
        <v>1</v>
      </c>
      <c r="BL12" s="227">
        <f>'Global List of MEAL Indicators'!AZ13</f>
        <v>1</v>
      </c>
      <c r="BM12" s="227" t="str">
        <f>'Global List of MEAL Indicators'!BA13</f>
        <v>*</v>
      </c>
      <c r="BN12" s="227">
        <f>'Global List of MEAL Indicators'!BB13</f>
        <v>1</v>
      </c>
      <c r="BO12" s="227">
        <f>'Global List of MEAL Indicators'!BC13</f>
        <v>1</v>
      </c>
      <c r="BP12" s="227">
        <f>'Global List of MEAL Indicators'!BD13</f>
        <v>1</v>
      </c>
      <c r="BQ12" s="227" t="str">
        <f>'Global List of MEAL Indicators'!BE13</f>
        <v>*</v>
      </c>
      <c r="BR12" s="227">
        <f>'Global List of MEAL Indicators'!BF13</f>
        <v>1</v>
      </c>
      <c r="BS12" s="159">
        <f t="shared" si="13"/>
        <v>16</v>
      </c>
      <c r="BT12" s="159">
        <f t="shared" si="0"/>
        <v>60</v>
      </c>
      <c r="BU12" s="193">
        <f t="shared" si="14"/>
        <v>0.26666666666666666</v>
      </c>
      <c r="BV12" s="228">
        <f>'Global List of MEAL Indicators'!BG13</f>
        <v>2</v>
      </c>
      <c r="BW12" s="228">
        <f>'Global List of MEAL Indicators'!BH13</f>
        <v>2</v>
      </c>
      <c r="BX12" s="228">
        <f>'Global List of MEAL Indicators'!BI13</f>
        <v>1</v>
      </c>
      <c r="BY12" s="228">
        <f>'Global List of MEAL Indicators'!BJ13</f>
        <v>3</v>
      </c>
      <c r="BZ12" s="228">
        <f>'Global List of MEAL Indicators'!BK13</f>
        <v>2</v>
      </c>
      <c r="CA12" s="228">
        <f>'Global List of MEAL Indicators'!BL13</f>
        <v>3</v>
      </c>
      <c r="CB12" s="228" t="str">
        <f>'Global List of MEAL Indicators'!BM13</f>
        <v>*</v>
      </c>
      <c r="CC12" s="228" t="str">
        <f>'Global List of MEAL Indicators'!BN13</f>
        <v>*</v>
      </c>
      <c r="CD12" s="159">
        <f t="shared" si="15"/>
        <v>13</v>
      </c>
      <c r="CE12" s="159">
        <f t="shared" si="16"/>
        <v>32</v>
      </c>
      <c r="CF12" s="202">
        <f t="shared" si="17"/>
        <v>0.40625</v>
      </c>
      <c r="CG12" s="229">
        <f>'Global List of MEAL Indicators'!BO13</f>
        <v>1</v>
      </c>
      <c r="CH12" s="229">
        <f>'Global List of MEAL Indicators'!BP13</f>
        <v>3</v>
      </c>
      <c r="CI12" s="229">
        <f>'Global List of MEAL Indicators'!BQ13</f>
        <v>4</v>
      </c>
      <c r="CJ12" s="229">
        <f>'Global List of MEAL Indicators'!BR13</f>
        <v>3</v>
      </c>
      <c r="CK12" s="229">
        <f>'Global List of MEAL Indicators'!BS13</f>
        <v>1</v>
      </c>
      <c r="CL12" s="229">
        <f>'Global List of MEAL Indicators'!BT13</f>
        <v>1</v>
      </c>
      <c r="CM12" s="229">
        <f>'Global List of MEAL Indicators'!BU13</f>
        <v>2</v>
      </c>
      <c r="CN12" s="229">
        <f>'Global List of MEAL Indicators'!BV13</f>
        <v>3</v>
      </c>
      <c r="CO12" s="229">
        <f>'Global List of MEAL Indicators'!BW13</f>
        <v>3</v>
      </c>
      <c r="CP12" s="229">
        <f>'Global List of MEAL Indicators'!BX13</f>
        <v>2</v>
      </c>
      <c r="CQ12" s="229">
        <f>'Global List of MEAL Indicators'!BY13</f>
        <v>1</v>
      </c>
      <c r="CR12" s="159">
        <f t="shared" si="18"/>
        <v>24</v>
      </c>
      <c r="CS12" s="159">
        <f t="shared" si="19"/>
        <v>44</v>
      </c>
      <c r="CT12" s="217">
        <f t="shared" si="20"/>
        <v>0.54545454545454541</v>
      </c>
      <c r="CU12" s="226">
        <f>'Global List of MEAL Indicators'!BZ13</f>
        <v>1</v>
      </c>
      <c r="CV12" s="226">
        <f>'Global List of MEAL Indicators'!CA13</f>
        <v>1</v>
      </c>
      <c r="CW12" s="226">
        <f>'Global List of MEAL Indicators'!CB13</f>
        <v>2</v>
      </c>
      <c r="CX12" s="226">
        <f>'Global List of MEAL Indicators'!CC13</f>
        <v>1</v>
      </c>
      <c r="CY12" s="226">
        <f>'Global List of MEAL Indicators'!CD13</f>
        <v>3</v>
      </c>
      <c r="CZ12" s="170">
        <f t="shared" si="21"/>
        <v>8</v>
      </c>
      <c r="DA12" s="170">
        <f t="shared" si="22"/>
        <v>20</v>
      </c>
      <c r="DB12" s="213">
        <f t="shared" si="23"/>
        <v>0.4</v>
      </c>
      <c r="DC12" s="16"/>
    </row>
    <row r="13" spans="1:107" x14ac:dyDescent="0.25">
      <c r="A13" s="3" t="s">
        <v>46</v>
      </c>
      <c r="B13" s="3">
        <v>2013</v>
      </c>
      <c r="C13" s="334" t="s">
        <v>428</v>
      </c>
      <c r="D13" s="223">
        <f>'Global List of MEAL Indicators'!D14</f>
        <v>4</v>
      </c>
      <c r="E13" s="223">
        <f>'Global List of MEAL Indicators'!E14</f>
        <v>3</v>
      </c>
      <c r="F13" s="223">
        <f>'Global List of MEAL Indicators'!F14</f>
        <v>4</v>
      </c>
      <c r="G13" s="223">
        <f>'Global List of MEAL Indicators'!G14</f>
        <v>1</v>
      </c>
      <c r="H13" s="223">
        <f>'Global List of MEAL Indicators'!H14</f>
        <v>4</v>
      </c>
      <c r="I13" s="223">
        <f>'Global List of MEAL Indicators'!I14</f>
        <v>1</v>
      </c>
      <c r="J13" s="223">
        <f>'Global List of MEAL Indicators'!J14</f>
        <v>1</v>
      </c>
      <c r="K13" s="223">
        <f>'Global List of MEAL Indicators'!K14</f>
        <v>1</v>
      </c>
      <c r="L13" s="223">
        <f>'Global List of MEAL Indicators'!L14</f>
        <v>2</v>
      </c>
      <c r="M13" s="223">
        <f>'Global List of MEAL Indicators'!M14</f>
        <v>3</v>
      </c>
      <c r="N13" s="223">
        <f>'Global List of MEAL Indicators'!N14</f>
        <v>1</v>
      </c>
      <c r="O13" s="223">
        <f>'Global List of MEAL Indicators'!O14</f>
        <v>4</v>
      </c>
      <c r="P13" s="82">
        <f t="shared" si="1"/>
        <v>29</v>
      </c>
      <c r="Q13" s="82">
        <f t="shared" si="2"/>
        <v>48</v>
      </c>
      <c r="R13" s="441">
        <f t="shared" si="3"/>
        <v>0.60416666666666663</v>
      </c>
      <c r="S13" s="224">
        <f>'Global List of MEAL Indicators'!P14</f>
        <v>2</v>
      </c>
      <c r="T13" s="224">
        <f>'Global List of MEAL Indicators'!Q14</f>
        <v>1</v>
      </c>
      <c r="U13" s="224">
        <f>'Global List of MEAL Indicators'!R14</f>
        <v>1</v>
      </c>
      <c r="V13" s="224">
        <f>'Global List of MEAL Indicators'!S14</f>
        <v>3</v>
      </c>
      <c r="W13" s="224">
        <f>'Global List of MEAL Indicators'!T14</f>
        <v>2</v>
      </c>
      <c r="X13" s="224">
        <f>'Global List of MEAL Indicators'!U14</f>
        <v>2</v>
      </c>
      <c r="Y13" s="224" t="str">
        <f>'Global List of MEAL Indicators'!V14</f>
        <v>*</v>
      </c>
      <c r="Z13" s="82">
        <f t="shared" si="4"/>
        <v>11</v>
      </c>
      <c r="AA13" s="82">
        <f t="shared" si="5"/>
        <v>28</v>
      </c>
      <c r="AB13" s="202">
        <f t="shared" si="6"/>
        <v>0.39285714285714285</v>
      </c>
      <c r="AC13" s="225" t="str">
        <f>'Global List of MEAL Indicators'!W14</f>
        <v>*</v>
      </c>
      <c r="AD13" s="225">
        <f>'Global List of MEAL Indicators'!X14</f>
        <v>4</v>
      </c>
      <c r="AE13" s="225">
        <f>'Global List of MEAL Indicators'!Y14</f>
        <v>3</v>
      </c>
      <c r="AF13" s="225">
        <f>'Global List of MEAL Indicators'!Z14</f>
        <v>1</v>
      </c>
      <c r="AG13" s="225">
        <f>'Global List of MEAL Indicators'!AA14</f>
        <v>1</v>
      </c>
      <c r="AH13" s="225">
        <f>'Global List of MEAL Indicators'!AB14</f>
        <v>3</v>
      </c>
      <c r="AI13" s="225">
        <f>'Global List of MEAL Indicators'!AC14</f>
        <v>1</v>
      </c>
      <c r="AJ13" s="225">
        <f>'Global List of MEAL Indicators'!AD14</f>
        <v>2</v>
      </c>
      <c r="AK13" s="225">
        <f>'Global List of MEAL Indicators'!AE14</f>
        <v>2</v>
      </c>
      <c r="AL13" s="225">
        <f>'Global List of MEAL Indicators'!AF14</f>
        <v>1</v>
      </c>
      <c r="AM13" s="225">
        <f>'Global List of MEAL Indicators'!AG14</f>
        <v>1</v>
      </c>
      <c r="AN13" s="225">
        <f>'Global List of MEAL Indicators'!AH14</f>
        <v>2</v>
      </c>
      <c r="AO13" s="225">
        <f>'Global List of MEAL Indicators'!AI14</f>
        <v>1</v>
      </c>
      <c r="AP13" s="225">
        <f>'Global List of MEAL Indicators'!AJ14</f>
        <v>2</v>
      </c>
      <c r="AQ13" s="225">
        <f>'Global List of MEAL Indicators'!AK14</f>
        <v>2</v>
      </c>
      <c r="AR13" s="83">
        <f t="shared" si="7"/>
        <v>26</v>
      </c>
      <c r="AS13" s="83">
        <f t="shared" si="8"/>
        <v>60</v>
      </c>
      <c r="AT13" s="217">
        <f t="shared" si="9"/>
        <v>0.43333333333333335</v>
      </c>
      <c r="AU13" s="226">
        <f>'Global List of MEAL Indicators'!AL14</f>
        <v>1</v>
      </c>
      <c r="AV13" s="226">
        <f>'Global List of MEAL Indicators'!AM14</f>
        <v>4</v>
      </c>
      <c r="AW13" s="226">
        <f>'Global List of MEAL Indicators'!AN14</f>
        <v>2</v>
      </c>
      <c r="AX13" s="226">
        <f>'Global List of MEAL Indicators'!AO14</f>
        <v>1</v>
      </c>
      <c r="AY13" s="226">
        <f>'Global List of MEAL Indicators'!AP14</f>
        <v>2</v>
      </c>
      <c r="AZ13" s="226">
        <f>'Global List of MEAL Indicators'!AQ14</f>
        <v>2</v>
      </c>
      <c r="BA13" s="83">
        <f t="shared" si="10"/>
        <v>12</v>
      </c>
      <c r="BB13" s="83">
        <f t="shared" si="11"/>
        <v>24</v>
      </c>
      <c r="BC13" s="213">
        <f t="shared" si="12"/>
        <v>0.5</v>
      </c>
      <c r="BD13" s="227">
        <f>'Global List of MEAL Indicators'!AR14</f>
        <v>1</v>
      </c>
      <c r="BE13" s="227">
        <f>'Global List of MEAL Indicators'!AS14</f>
        <v>1</v>
      </c>
      <c r="BF13" s="227">
        <f>'Global List of MEAL Indicators'!AT14</f>
        <v>1</v>
      </c>
      <c r="BG13" s="227">
        <f>'Global List of MEAL Indicators'!AU14</f>
        <v>2</v>
      </c>
      <c r="BH13" s="227">
        <f>'Global List of MEAL Indicators'!AV14</f>
        <v>2</v>
      </c>
      <c r="BI13" s="227">
        <f>'Global List of MEAL Indicators'!AW14</f>
        <v>1</v>
      </c>
      <c r="BJ13" s="227">
        <f>'Global List of MEAL Indicators'!AX14</f>
        <v>2</v>
      </c>
      <c r="BK13" s="227">
        <f>'Global List of MEAL Indicators'!AY14</f>
        <v>3</v>
      </c>
      <c r="BL13" s="227">
        <f>'Global List of MEAL Indicators'!AZ14</f>
        <v>1</v>
      </c>
      <c r="BM13" s="227" t="str">
        <f>'Global List of MEAL Indicators'!BA14</f>
        <v>*</v>
      </c>
      <c r="BN13" s="227">
        <f>'Global List of MEAL Indicators'!BB14</f>
        <v>1</v>
      </c>
      <c r="BO13" s="227">
        <f>'Global List of MEAL Indicators'!BC14</f>
        <v>1</v>
      </c>
      <c r="BP13" s="227">
        <f>'Global List of MEAL Indicators'!BD14</f>
        <v>4</v>
      </c>
      <c r="BQ13" s="227" t="str">
        <f>'Global List of MEAL Indicators'!BE14</f>
        <v>*</v>
      </c>
      <c r="BR13" s="227">
        <f>'Global List of MEAL Indicators'!BF14</f>
        <v>1</v>
      </c>
      <c r="BS13" s="159">
        <f t="shared" si="13"/>
        <v>21</v>
      </c>
      <c r="BT13" s="159">
        <f t="shared" si="0"/>
        <v>60</v>
      </c>
      <c r="BU13" s="193">
        <f t="shared" si="14"/>
        <v>0.35</v>
      </c>
      <c r="BV13" s="228">
        <f>'Global List of MEAL Indicators'!BG14</f>
        <v>1</v>
      </c>
      <c r="BW13" s="228">
        <f>'Global List of MEAL Indicators'!BH14</f>
        <v>1</v>
      </c>
      <c r="BX13" s="228">
        <f>'Global List of MEAL Indicators'!BI14</f>
        <v>1</v>
      </c>
      <c r="BY13" s="228">
        <f>'Global List of MEAL Indicators'!BJ14</f>
        <v>1</v>
      </c>
      <c r="BZ13" s="228">
        <f>'Global List of MEAL Indicators'!BK14</f>
        <v>2</v>
      </c>
      <c r="CA13" s="228">
        <f>'Global List of MEAL Indicators'!BL14</f>
        <v>3</v>
      </c>
      <c r="CB13" s="228">
        <f>'Global List of MEAL Indicators'!BM14</f>
        <v>4</v>
      </c>
      <c r="CC13" s="228" t="str">
        <f>'Global List of MEAL Indicators'!BN14</f>
        <v>*</v>
      </c>
      <c r="CD13" s="159">
        <f t="shared" si="15"/>
        <v>13</v>
      </c>
      <c r="CE13" s="159">
        <f t="shared" si="16"/>
        <v>32</v>
      </c>
      <c r="CF13" s="202">
        <f t="shared" si="17"/>
        <v>0.40625</v>
      </c>
      <c r="CG13" s="229">
        <f>'Global List of MEAL Indicators'!BO14</f>
        <v>2</v>
      </c>
      <c r="CH13" s="229">
        <f>'Global List of MEAL Indicators'!BP14</f>
        <v>2</v>
      </c>
      <c r="CI13" s="229">
        <f>'Global List of MEAL Indicators'!BQ14</f>
        <v>4</v>
      </c>
      <c r="CJ13" s="229">
        <f>'Global List of MEAL Indicators'!BR14</f>
        <v>2</v>
      </c>
      <c r="CK13" s="229">
        <f>'Global List of MEAL Indicators'!BS14</f>
        <v>1</v>
      </c>
      <c r="CL13" s="229">
        <f>'Global List of MEAL Indicators'!BT14</f>
        <v>1</v>
      </c>
      <c r="CM13" s="229">
        <f>'Global List of MEAL Indicators'!BU14</f>
        <v>2</v>
      </c>
      <c r="CN13" s="229">
        <f>'Global List of MEAL Indicators'!BV14</f>
        <v>3</v>
      </c>
      <c r="CO13" s="229">
        <f>'Global List of MEAL Indicators'!BW14</f>
        <v>3</v>
      </c>
      <c r="CP13" s="229">
        <f>'Global List of MEAL Indicators'!BX14</f>
        <v>3</v>
      </c>
      <c r="CQ13" s="229">
        <f>'Global List of MEAL Indicators'!BY14</f>
        <v>1</v>
      </c>
      <c r="CR13" s="159">
        <f t="shared" si="18"/>
        <v>24</v>
      </c>
      <c r="CS13" s="159">
        <f t="shared" si="19"/>
        <v>44</v>
      </c>
      <c r="CT13" s="217">
        <f t="shared" si="20"/>
        <v>0.54545454545454541</v>
      </c>
      <c r="CU13" s="226">
        <f>'Global List of MEAL Indicators'!BZ14</f>
        <v>2</v>
      </c>
      <c r="CV13" s="226">
        <f>'Global List of MEAL Indicators'!CA14</f>
        <v>1</v>
      </c>
      <c r="CW13" s="226">
        <f>'Global List of MEAL Indicators'!CB14</f>
        <v>2</v>
      </c>
      <c r="CX13" s="226">
        <f>'Global List of MEAL Indicators'!CC14</f>
        <v>1</v>
      </c>
      <c r="CY13" s="226">
        <f>'Global List of MEAL Indicators'!CD14</f>
        <v>1</v>
      </c>
      <c r="CZ13" s="170">
        <f t="shared" si="21"/>
        <v>7</v>
      </c>
      <c r="DA13" s="170">
        <f t="shared" si="22"/>
        <v>20</v>
      </c>
      <c r="DB13" s="213">
        <f t="shared" si="23"/>
        <v>0.35</v>
      </c>
      <c r="DC13" s="16"/>
    </row>
    <row r="14" spans="1:107" x14ac:dyDescent="0.25">
      <c r="A14" s="3" t="s">
        <v>47</v>
      </c>
      <c r="B14" s="3">
        <v>2013</v>
      </c>
      <c r="C14" s="334" t="s">
        <v>429</v>
      </c>
      <c r="D14" s="223">
        <f>'Global List of MEAL Indicators'!D15</f>
        <v>4</v>
      </c>
      <c r="E14" s="223">
        <f>'Global List of MEAL Indicators'!E15</f>
        <v>1</v>
      </c>
      <c r="F14" s="223">
        <f>'Global List of MEAL Indicators'!F15</f>
        <v>3</v>
      </c>
      <c r="G14" s="223">
        <f>'Global List of MEAL Indicators'!G15</f>
        <v>1</v>
      </c>
      <c r="H14" s="223">
        <f>'Global List of MEAL Indicators'!H15</f>
        <v>1</v>
      </c>
      <c r="I14" s="223" t="str">
        <f>'Global List of MEAL Indicators'!I15</f>
        <v>*</v>
      </c>
      <c r="J14" s="223" t="str">
        <f>'Global List of MEAL Indicators'!J15</f>
        <v>*</v>
      </c>
      <c r="K14" s="223" t="str">
        <f>'Global List of MEAL Indicators'!K15</f>
        <v>*</v>
      </c>
      <c r="L14" s="223">
        <f>'Global List of MEAL Indicators'!L15</f>
        <v>1</v>
      </c>
      <c r="M14" s="223">
        <f>'Global List of MEAL Indicators'!M15</f>
        <v>2</v>
      </c>
      <c r="N14" s="223">
        <f>'Global List of MEAL Indicators'!N15</f>
        <v>3</v>
      </c>
      <c r="O14" s="223">
        <f>'Global List of MEAL Indicators'!O15</f>
        <v>1</v>
      </c>
      <c r="P14" s="82">
        <f t="shared" si="1"/>
        <v>17</v>
      </c>
      <c r="Q14" s="82">
        <f t="shared" si="2"/>
        <v>48</v>
      </c>
      <c r="R14" s="441">
        <f t="shared" si="3"/>
        <v>0.35416666666666669</v>
      </c>
      <c r="S14" s="224">
        <f>'Global List of MEAL Indicators'!P15</f>
        <v>3</v>
      </c>
      <c r="T14" s="224">
        <f>'Global List of MEAL Indicators'!Q15</f>
        <v>2</v>
      </c>
      <c r="U14" s="224">
        <f>'Global List of MEAL Indicators'!R15</f>
        <v>2</v>
      </c>
      <c r="V14" s="224">
        <f>'Global List of MEAL Indicators'!S15</f>
        <v>3</v>
      </c>
      <c r="W14" s="224">
        <f>'Global List of MEAL Indicators'!T15</f>
        <v>2</v>
      </c>
      <c r="X14" s="224">
        <f>'Global List of MEAL Indicators'!U15</f>
        <v>1</v>
      </c>
      <c r="Y14" s="224" t="str">
        <f>'Global List of MEAL Indicators'!V15</f>
        <v>*</v>
      </c>
      <c r="Z14" s="82">
        <f t="shared" si="4"/>
        <v>13</v>
      </c>
      <c r="AA14" s="82">
        <f t="shared" si="5"/>
        <v>28</v>
      </c>
      <c r="AB14" s="202">
        <f t="shared" si="6"/>
        <v>0.4642857142857143</v>
      </c>
      <c r="AC14" s="225" t="str">
        <f>'Global List of MEAL Indicators'!W15</f>
        <v>*</v>
      </c>
      <c r="AD14" s="225">
        <f>'Global List of MEAL Indicators'!X15</f>
        <v>2</v>
      </c>
      <c r="AE14" s="225">
        <f>'Global List of MEAL Indicators'!Y15</f>
        <v>1</v>
      </c>
      <c r="AF14" s="225">
        <f>'Global List of MEAL Indicators'!Z15</f>
        <v>1</v>
      </c>
      <c r="AG14" s="225">
        <f>'Global List of MEAL Indicators'!AA15</f>
        <v>3</v>
      </c>
      <c r="AH14" s="225">
        <f>'Global List of MEAL Indicators'!AB15</f>
        <v>3</v>
      </c>
      <c r="AI14" s="225">
        <f>'Global List of MEAL Indicators'!AC15</f>
        <v>1</v>
      </c>
      <c r="AJ14" s="225">
        <f>'Global List of MEAL Indicators'!AD15</f>
        <v>3</v>
      </c>
      <c r="AK14" s="225">
        <f>'Global List of MEAL Indicators'!AE15</f>
        <v>3</v>
      </c>
      <c r="AL14" s="225">
        <f>'Global List of MEAL Indicators'!AF15</f>
        <v>4</v>
      </c>
      <c r="AM14" s="225">
        <f>'Global List of MEAL Indicators'!AG15</f>
        <v>1</v>
      </c>
      <c r="AN14" s="225" t="str">
        <f>'Global List of MEAL Indicators'!AH15</f>
        <v>*</v>
      </c>
      <c r="AO14" s="225" t="str">
        <f>'Global List of MEAL Indicators'!AI15</f>
        <v>*</v>
      </c>
      <c r="AP14" s="225">
        <f>'Global List of MEAL Indicators'!AJ15</f>
        <v>2</v>
      </c>
      <c r="AQ14" s="225" t="str">
        <f>'Global List of MEAL Indicators'!AK15</f>
        <v>*</v>
      </c>
      <c r="AR14" s="83">
        <f t="shared" si="7"/>
        <v>24</v>
      </c>
      <c r="AS14" s="83">
        <f t="shared" si="8"/>
        <v>60</v>
      </c>
      <c r="AT14" s="217">
        <f t="shared" si="9"/>
        <v>0.4</v>
      </c>
      <c r="AU14" s="226">
        <f>'Global List of MEAL Indicators'!AL15</f>
        <v>3</v>
      </c>
      <c r="AV14" s="226">
        <f>'Global List of MEAL Indicators'!AM15</f>
        <v>4</v>
      </c>
      <c r="AW14" s="226">
        <f>'Global List of MEAL Indicators'!AN15</f>
        <v>1</v>
      </c>
      <c r="AX14" s="226">
        <f>'Global List of MEAL Indicators'!AO15</f>
        <v>1</v>
      </c>
      <c r="AY14" s="226">
        <f>'Global List of MEAL Indicators'!AP15</f>
        <v>1</v>
      </c>
      <c r="AZ14" s="226">
        <f>'Global List of MEAL Indicators'!AQ15</f>
        <v>1</v>
      </c>
      <c r="BA14" s="83">
        <f t="shared" si="10"/>
        <v>11</v>
      </c>
      <c r="BB14" s="83">
        <f t="shared" si="11"/>
        <v>24</v>
      </c>
      <c r="BC14" s="213">
        <f t="shared" si="12"/>
        <v>0.45833333333333331</v>
      </c>
      <c r="BD14" s="227">
        <f>'Global List of MEAL Indicators'!AR15</f>
        <v>2</v>
      </c>
      <c r="BE14" s="227">
        <f>'Global List of MEAL Indicators'!AS15</f>
        <v>3</v>
      </c>
      <c r="BF14" s="227">
        <f>'Global List of MEAL Indicators'!AT15</f>
        <v>2</v>
      </c>
      <c r="BG14" s="227">
        <f>'Global List of MEAL Indicators'!AU15</f>
        <v>4</v>
      </c>
      <c r="BH14" s="227">
        <f>'Global List of MEAL Indicators'!AV15</f>
        <v>4</v>
      </c>
      <c r="BI14" s="227">
        <f>'Global List of MEAL Indicators'!AW15</f>
        <v>3</v>
      </c>
      <c r="BJ14" s="227" t="str">
        <f>'Global List of MEAL Indicators'!AX15</f>
        <v>*</v>
      </c>
      <c r="BK14" s="227">
        <f>'Global List of MEAL Indicators'!AY15</f>
        <v>4</v>
      </c>
      <c r="BL14" s="227" t="str">
        <f>'Global List of MEAL Indicators'!AZ15</f>
        <v>*</v>
      </c>
      <c r="BM14" s="227" t="str">
        <f>'Global List of MEAL Indicators'!BA15</f>
        <v>*</v>
      </c>
      <c r="BN14" s="227">
        <f>'Global List of MEAL Indicators'!BB15</f>
        <v>2</v>
      </c>
      <c r="BO14" s="227">
        <f>'Global List of MEAL Indicators'!BC15</f>
        <v>3</v>
      </c>
      <c r="BP14" s="227" t="str">
        <f>'Global List of MEAL Indicators'!BD15</f>
        <v>*</v>
      </c>
      <c r="BQ14" s="227" t="str">
        <f>'Global List of MEAL Indicators'!BE15</f>
        <v>*</v>
      </c>
      <c r="BR14" s="227">
        <f>'Global List of MEAL Indicators'!BF15</f>
        <v>2</v>
      </c>
      <c r="BS14" s="159">
        <f t="shared" si="13"/>
        <v>29</v>
      </c>
      <c r="BT14" s="159">
        <f t="shared" si="0"/>
        <v>60</v>
      </c>
      <c r="BU14" s="193">
        <f t="shared" si="14"/>
        <v>0.48333333333333334</v>
      </c>
      <c r="BV14" s="228">
        <f>'Global List of MEAL Indicators'!BG15</f>
        <v>1</v>
      </c>
      <c r="BW14" s="228">
        <f>'Global List of MEAL Indicators'!BH15</f>
        <v>2</v>
      </c>
      <c r="BX14" s="228">
        <f>'Global List of MEAL Indicators'!BI15</f>
        <v>1</v>
      </c>
      <c r="BY14" s="228">
        <f>'Global List of MEAL Indicators'!BJ15</f>
        <v>2</v>
      </c>
      <c r="BZ14" s="228">
        <f>'Global List of MEAL Indicators'!BK15</f>
        <v>3</v>
      </c>
      <c r="CA14" s="228">
        <f>'Global List of MEAL Indicators'!BL15</f>
        <v>4</v>
      </c>
      <c r="CB14" s="228" t="str">
        <f>'Global List of MEAL Indicators'!BM15</f>
        <v>*</v>
      </c>
      <c r="CC14" s="228" t="str">
        <f>'Global List of MEAL Indicators'!BN15</f>
        <v>*</v>
      </c>
      <c r="CD14" s="159">
        <f t="shared" si="15"/>
        <v>13</v>
      </c>
      <c r="CE14" s="159">
        <f t="shared" si="16"/>
        <v>32</v>
      </c>
      <c r="CF14" s="202">
        <f t="shared" si="17"/>
        <v>0.40625</v>
      </c>
      <c r="CG14" s="229">
        <f>'Global List of MEAL Indicators'!BO15</f>
        <v>2</v>
      </c>
      <c r="CH14" s="229">
        <f>'Global List of MEAL Indicators'!BP15</f>
        <v>1</v>
      </c>
      <c r="CI14" s="229">
        <f>'Global List of MEAL Indicators'!BQ15</f>
        <v>1</v>
      </c>
      <c r="CJ14" s="229">
        <f>'Global List of MEAL Indicators'!BR15</f>
        <v>2</v>
      </c>
      <c r="CK14" s="229">
        <f>'Global List of MEAL Indicators'!BS15</f>
        <v>2</v>
      </c>
      <c r="CL14" s="229">
        <f>'Global List of MEAL Indicators'!BT15</f>
        <v>3</v>
      </c>
      <c r="CM14" s="229">
        <f>'Global List of MEAL Indicators'!BU15</f>
        <v>3</v>
      </c>
      <c r="CN14" s="229">
        <f>'Global List of MEAL Indicators'!BV15</f>
        <v>2</v>
      </c>
      <c r="CO14" s="229">
        <f>'Global List of MEAL Indicators'!BW15</f>
        <v>2</v>
      </c>
      <c r="CP14" s="229">
        <f>'Global List of MEAL Indicators'!BX15</f>
        <v>2</v>
      </c>
      <c r="CQ14" s="229">
        <f>'Global List of MEAL Indicators'!BY15</f>
        <v>2</v>
      </c>
      <c r="CR14" s="159">
        <f t="shared" si="18"/>
        <v>22</v>
      </c>
      <c r="CS14" s="159">
        <f t="shared" si="19"/>
        <v>44</v>
      </c>
      <c r="CT14" s="217">
        <f t="shared" si="20"/>
        <v>0.5</v>
      </c>
      <c r="CU14" s="226">
        <f>'Global List of MEAL Indicators'!BZ15</f>
        <v>3</v>
      </c>
      <c r="CV14" s="226">
        <f>'Global List of MEAL Indicators'!CA15</f>
        <v>2</v>
      </c>
      <c r="CW14" s="226">
        <f>'Global List of MEAL Indicators'!CB15</f>
        <v>3</v>
      </c>
      <c r="CX14" s="226" t="str">
        <f>'Global List of MEAL Indicators'!CC15</f>
        <v>*</v>
      </c>
      <c r="CY14" s="226">
        <f>'Global List of MEAL Indicators'!CD15</f>
        <v>2</v>
      </c>
      <c r="CZ14" s="170">
        <f t="shared" si="21"/>
        <v>10</v>
      </c>
      <c r="DA14" s="170">
        <f t="shared" si="22"/>
        <v>20</v>
      </c>
      <c r="DB14" s="213">
        <f t="shared" si="23"/>
        <v>0.5</v>
      </c>
      <c r="DC14" s="16"/>
    </row>
    <row r="15" spans="1:107" x14ac:dyDescent="0.25">
      <c r="A15" s="5" t="s">
        <v>48</v>
      </c>
      <c r="B15" s="5">
        <v>2013</v>
      </c>
      <c r="C15" s="334" t="s">
        <v>427</v>
      </c>
      <c r="D15" s="223">
        <f>'Global List of MEAL Indicators'!D16</f>
        <v>3</v>
      </c>
      <c r="E15" s="223">
        <f>'Global List of MEAL Indicators'!E16</f>
        <v>1</v>
      </c>
      <c r="F15" s="223">
        <f>'Global List of MEAL Indicators'!F16</f>
        <v>3</v>
      </c>
      <c r="G15" s="223">
        <f>'Global List of MEAL Indicators'!G16</f>
        <v>1</v>
      </c>
      <c r="H15" s="223">
        <f>'Global List of MEAL Indicators'!H16</f>
        <v>1</v>
      </c>
      <c r="I15" s="223">
        <f>'Global List of MEAL Indicators'!I16</f>
        <v>3</v>
      </c>
      <c r="J15" s="223">
        <f>'Global List of MEAL Indicators'!J16</f>
        <v>3</v>
      </c>
      <c r="K15" s="223">
        <f>'Global List of MEAL Indicators'!K16</f>
        <v>1</v>
      </c>
      <c r="L15" s="223">
        <f>'Global List of MEAL Indicators'!L16</f>
        <v>2</v>
      </c>
      <c r="M15" s="223">
        <f>'Global List of MEAL Indicators'!M16</f>
        <v>2</v>
      </c>
      <c r="N15" s="223">
        <f>'Global List of MEAL Indicators'!N16</f>
        <v>2</v>
      </c>
      <c r="O15" s="223">
        <f>'Global List of MEAL Indicators'!O16</f>
        <v>3</v>
      </c>
      <c r="P15" s="82">
        <f t="shared" si="1"/>
        <v>25</v>
      </c>
      <c r="Q15" s="82">
        <f t="shared" si="2"/>
        <v>48</v>
      </c>
      <c r="R15" s="441">
        <f t="shared" si="3"/>
        <v>0.52083333333333337</v>
      </c>
      <c r="S15" s="224">
        <f>'Global List of MEAL Indicators'!P16</f>
        <v>2</v>
      </c>
      <c r="T15" s="224" t="str">
        <f>'Global List of MEAL Indicators'!Q16</f>
        <v>*</v>
      </c>
      <c r="U15" s="224" t="str">
        <f>'Global List of MEAL Indicators'!R16</f>
        <v>*</v>
      </c>
      <c r="V15" s="224">
        <f>'Global List of MEAL Indicators'!S16</f>
        <v>3</v>
      </c>
      <c r="W15" s="224">
        <f>'Global List of MEAL Indicators'!T16</f>
        <v>1</v>
      </c>
      <c r="X15" s="224">
        <f>'Global List of MEAL Indicators'!U16</f>
        <v>4</v>
      </c>
      <c r="Y15" s="224">
        <f>'Global List of MEAL Indicators'!V16</f>
        <v>3</v>
      </c>
      <c r="Z15" s="82">
        <f t="shared" si="4"/>
        <v>13</v>
      </c>
      <c r="AA15" s="82">
        <f t="shared" si="5"/>
        <v>28</v>
      </c>
      <c r="AB15" s="202">
        <f t="shared" si="6"/>
        <v>0.4642857142857143</v>
      </c>
      <c r="AC15" s="225" t="str">
        <f>'Global List of MEAL Indicators'!W16</f>
        <v>*</v>
      </c>
      <c r="AD15" s="225">
        <f>'Global List of MEAL Indicators'!X16</f>
        <v>1</v>
      </c>
      <c r="AE15" s="225">
        <f>'Global List of MEAL Indicators'!Y16</f>
        <v>4</v>
      </c>
      <c r="AF15" s="225">
        <f>'Global List of MEAL Indicators'!Z16</f>
        <v>3</v>
      </c>
      <c r="AG15" s="225">
        <f>'Global List of MEAL Indicators'!AA16</f>
        <v>3</v>
      </c>
      <c r="AH15" s="225">
        <f>'Global List of MEAL Indicators'!AB16</f>
        <v>4</v>
      </c>
      <c r="AI15" s="225">
        <f>'Global List of MEAL Indicators'!AC16</f>
        <v>2</v>
      </c>
      <c r="AJ15" s="225">
        <f>'Global List of MEAL Indicators'!AD16</f>
        <v>4</v>
      </c>
      <c r="AK15" s="225">
        <f>'Global List of MEAL Indicators'!AE16</f>
        <v>4</v>
      </c>
      <c r="AL15" s="225">
        <f>'Global List of MEAL Indicators'!AF16</f>
        <v>3</v>
      </c>
      <c r="AM15" s="225">
        <f>'Global List of MEAL Indicators'!AG16</f>
        <v>2</v>
      </c>
      <c r="AN15" s="225">
        <f>'Global List of MEAL Indicators'!AH16</f>
        <v>3</v>
      </c>
      <c r="AO15" s="225">
        <f>'Global List of MEAL Indicators'!AI16</f>
        <v>3</v>
      </c>
      <c r="AP15" s="225">
        <f>'Global List of MEAL Indicators'!AJ16</f>
        <v>2</v>
      </c>
      <c r="AQ15" s="225" t="str">
        <f>'Global List of MEAL Indicators'!AK16</f>
        <v>*</v>
      </c>
      <c r="AR15" s="83">
        <f t="shared" si="7"/>
        <v>38</v>
      </c>
      <c r="AS15" s="83">
        <f t="shared" si="8"/>
        <v>60</v>
      </c>
      <c r="AT15" s="217">
        <f t="shared" si="9"/>
        <v>0.6333333333333333</v>
      </c>
      <c r="AU15" s="226">
        <f>'Global List of MEAL Indicators'!AL16</f>
        <v>1</v>
      </c>
      <c r="AV15" s="226">
        <f>'Global List of MEAL Indicators'!AM16</f>
        <v>4</v>
      </c>
      <c r="AW15" s="226">
        <f>'Global List of MEAL Indicators'!AN16</f>
        <v>2</v>
      </c>
      <c r="AX15" s="226" t="str">
        <f>'Global List of MEAL Indicators'!AO16</f>
        <v>*</v>
      </c>
      <c r="AY15" s="226">
        <f>'Global List of MEAL Indicators'!AP16</f>
        <v>3</v>
      </c>
      <c r="AZ15" s="226">
        <f>'Global List of MEAL Indicators'!AQ16</f>
        <v>3</v>
      </c>
      <c r="BA15" s="83">
        <f t="shared" si="10"/>
        <v>13</v>
      </c>
      <c r="BB15" s="83">
        <f t="shared" si="11"/>
        <v>24</v>
      </c>
      <c r="BC15" s="213">
        <f t="shared" si="12"/>
        <v>0.54166666666666663</v>
      </c>
      <c r="BD15" s="227">
        <f>'Global List of MEAL Indicators'!AR16</f>
        <v>3</v>
      </c>
      <c r="BE15" s="227">
        <f>'Global List of MEAL Indicators'!AS16</f>
        <v>2</v>
      </c>
      <c r="BF15" s="227">
        <f>'Global List of MEAL Indicators'!AT16</f>
        <v>1</v>
      </c>
      <c r="BG15" s="227">
        <f>'Global List of MEAL Indicators'!AU16</f>
        <v>2</v>
      </c>
      <c r="BH15" s="227">
        <f>'Global List of MEAL Indicators'!AV16</f>
        <v>2</v>
      </c>
      <c r="BI15" s="227">
        <f>'Global List of MEAL Indicators'!AW16</f>
        <v>2</v>
      </c>
      <c r="BJ15" s="227" t="str">
        <f>'Global List of MEAL Indicators'!AX16</f>
        <v>*</v>
      </c>
      <c r="BK15" s="227">
        <f>'Global List of MEAL Indicators'!AY16</f>
        <v>1</v>
      </c>
      <c r="BL15" s="227">
        <f>'Global List of MEAL Indicators'!AZ16</f>
        <v>1</v>
      </c>
      <c r="BM15" s="227" t="str">
        <f>'Global List of MEAL Indicators'!BA16</f>
        <v>*</v>
      </c>
      <c r="BN15" s="227">
        <f>'Global List of MEAL Indicators'!BB16</f>
        <v>3</v>
      </c>
      <c r="BO15" s="227">
        <f>'Global List of MEAL Indicators'!BC16</f>
        <v>3</v>
      </c>
      <c r="BP15" s="227">
        <f>'Global List of MEAL Indicators'!BD16</f>
        <v>2</v>
      </c>
      <c r="BQ15" s="227">
        <f>'Global List of MEAL Indicators'!BE16</f>
        <v>1</v>
      </c>
      <c r="BR15" s="227">
        <f>'Global List of MEAL Indicators'!BF16</f>
        <v>3</v>
      </c>
      <c r="BS15" s="159">
        <f t="shared" si="13"/>
        <v>26</v>
      </c>
      <c r="BT15" s="159">
        <f t="shared" si="0"/>
        <v>60</v>
      </c>
      <c r="BU15" s="193">
        <f t="shared" si="14"/>
        <v>0.43333333333333335</v>
      </c>
      <c r="BV15" s="228">
        <f>'Global List of MEAL Indicators'!BG16</f>
        <v>2</v>
      </c>
      <c r="BW15" s="228">
        <f>'Global List of MEAL Indicators'!BH16</f>
        <v>2</v>
      </c>
      <c r="BX15" s="228" t="str">
        <f>'Global List of MEAL Indicators'!BI16</f>
        <v>*</v>
      </c>
      <c r="BY15" s="228">
        <f>'Global List of MEAL Indicators'!BJ16</f>
        <v>2</v>
      </c>
      <c r="BZ15" s="228">
        <f>'Global List of MEAL Indicators'!BK16</f>
        <v>2</v>
      </c>
      <c r="CA15" s="228">
        <f>'Global List of MEAL Indicators'!BL16</f>
        <v>3</v>
      </c>
      <c r="CB15" s="228" t="str">
        <f>'Global List of MEAL Indicators'!BM16</f>
        <v>*</v>
      </c>
      <c r="CC15" s="228" t="str">
        <f>'Global List of MEAL Indicators'!BN16</f>
        <v>*</v>
      </c>
      <c r="CD15" s="159">
        <f t="shared" si="15"/>
        <v>11</v>
      </c>
      <c r="CE15" s="159">
        <f t="shared" si="16"/>
        <v>32</v>
      </c>
      <c r="CF15" s="202">
        <f t="shared" si="17"/>
        <v>0.34375</v>
      </c>
      <c r="CG15" s="229">
        <f>'Global List of MEAL Indicators'!BO16</f>
        <v>3</v>
      </c>
      <c r="CH15" s="229">
        <f>'Global List of MEAL Indicators'!BP16</f>
        <v>3</v>
      </c>
      <c r="CI15" s="229">
        <f>'Global List of MEAL Indicators'!BQ16</f>
        <v>3</v>
      </c>
      <c r="CJ15" s="229">
        <f>'Global List of MEAL Indicators'!BR16</f>
        <v>3</v>
      </c>
      <c r="CK15" s="229">
        <f>'Global List of MEAL Indicators'!BS16</f>
        <v>1</v>
      </c>
      <c r="CL15" s="229">
        <f>'Global List of MEAL Indicators'!BT16</f>
        <v>1</v>
      </c>
      <c r="CM15" s="229">
        <f>'Global List of MEAL Indicators'!BU16</f>
        <v>2</v>
      </c>
      <c r="CN15" s="229">
        <f>'Global List of MEAL Indicators'!BV16</f>
        <v>2</v>
      </c>
      <c r="CO15" s="229">
        <f>'Global List of MEAL Indicators'!BW16</f>
        <v>3</v>
      </c>
      <c r="CP15" s="229">
        <f>'Global List of MEAL Indicators'!BX16</f>
        <v>2</v>
      </c>
      <c r="CQ15" s="229">
        <f>'Global List of MEAL Indicators'!BY16</f>
        <v>3</v>
      </c>
      <c r="CR15" s="159">
        <f t="shared" si="18"/>
        <v>26</v>
      </c>
      <c r="CS15" s="159">
        <f t="shared" si="19"/>
        <v>44</v>
      </c>
      <c r="CT15" s="217">
        <f t="shared" si="20"/>
        <v>0.59090909090909094</v>
      </c>
      <c r="CU15" s="226">
        <f>'Global List of MEAL Indicators'!BZ16</f>
        <v>2</v>
      </c>
      <c r="CV15" s="226">
        <f>'Global List of MEAL Indicators'!CA16</f>
        <v>3</v>
      </c>
      <c r="CW15" s="226">
        <f>'Global List of MEAL Indicators'!CB16</f>
        <v>4</v>
      </c>
      <c r="CX15" s="226">
        <f>'Global List of MEAL Indicators'!CC16</f>
        <v>2</v>
      </c>
      <c r="CY15" s="226">
        <f>'Global List of MEAL Indicators'!CD16</f>
        <v>1</v>
      </c>
      <c r="CZ15" s="170">
        <f t="shared" si="21"/>
        <v>12</v>
      </c>
      <c r="DA15" s="170">
        <f t="shared" si="22"/>
        <v>20</v>
      </c>
      <c r="DB15" s="213">
        <f t="shared" si="23"/>
        <v>0.6</v>
      </c>
      <c r="DC15" s="16"/>
    </row>
    <row r="16" spans="1:107" x14ac:dyDescent="0.25">
      <c r="A16" s="3" t="s">
        <v>49</v>
      </c>
      <c r="B16" s="3">
        <v>2014</v>
      </c>
      <c r="C16" s="334" t="s">
        <v>429</v>
      </c>
      <c r="D16" s="223">
        <f>'Global List of MEAL Indicators'!D17</f>
        <v>4</v>
      </c>
      <c r="E16" s="223">
        <f>'Global List of MEAL Indicators'!E17</f>
        <v>1</v>
      </c>
      <c r="F16" s="223">
        <f>'Global List of MEAL Indicators'!F17</f>
        <v>2</v>
      </c>
      <c r="G16" s="223">
        <f>'Global List of MEAL Indicators'!G17</f>
        <v>1</v>
      </c>
      <c r="H16" s="223">
        <f>'Global List of MEAL Indicators'!H17</f>
        <v>1</v>
      </c>
      <c r="I16" s="223">
        <f>'Global List of MEAL Indicators'!I17</f>
        <v>2</v>
      </c>
      <c r="J16" s="223">
        <f>'Global List of MEAL Indicators'!J17</f>
        <v>1</v>
      </c>
      <c r="K16" s="223">
        <f>'Global List of MEAL Indicators'!K17</f>
        <v>1</v>
      </c>
      <c r="L16" s="223">
        <f>'Global List of MEAL Indicators'!L17</f>
        <v>2</v>
      </c>
      <c r="M16" s="223">
        <f>'Global List of MEAL Indicators'!M17</f>
        <v>3</v>
      </c>
      <c r="N16" s="223">
        <f>'Global List of MEAL Indicators'!N17</f>
        <v>3</v>
      </c>
      <c r="O16" s="223">
        <f>'Global List of MEAL Indicators'!O17</f>
        <v>1</v>
      </c>
      <c r="P16" s="82">
        <f t="shared" si="1"/>
        <v>22</v>
      </c>
      <c r="Q16" s="82">
        <f t="shared" si="2"/>
        <v>48</v>
      </c>
      <c r="R16" s="441">
        <f t="shared" si="3"/>
        <v>0.45833333333333331</v>
      </c>
      <c r="S16" s="224">
        <f>'Global List of MEAL Indicators'!P17</f>
        <v>4</v>
      </c>
      <c r="T16" s="224">
        <f>'Global List of MEAL Indicators'!Q17</f>
        <v>4</v>
      </c>
      <c r="U16" s="224">
        <f>'Global List of MEAL Indicators'!R17</f>
        <v>4</v>
      </c>
      <c r="V16" s="224" t="str">
        <f>'Global List of MEAL Indicators'!S17</f>
        <v>*</v>
      </c>
      <c r="W16" s="224" t="str">
        <f>'Global List of MEAL Indicators'!T17</f>
        <v>*</v>
      </c>
      <c r="X16" s="224" t="str">
        <f>'Global List of MEAL Indicators'!U17</f>
        <v>*</v>
      </c>
      <c r="Y16" s="224">
        <f>'Global List of MEAL Indicators'!V17</f>
        <v>2</v>
      </c>
      <c r="Z16" s="82">
        <f t="shared" si="4"/>
        <v>14</v>
      </c>
      <c r="AA16" s="82">
        <f t="shared" si="5"/>
        <v>28</v>
      </c>
      <c r="AB16" s="202">
        <f t="shared" si="6"/>
        <v>0.5</v>
      </c>
      <c r="AC16" s="225">
        <f>'Global List of MEAL Indicators'!W17</f>
        <v>3</v>
      </c>
      <c r="AD16" s="225" t="str">
        <f>'Global List of MEAL Indicators'!X17</f>
        <v>*</v>
      </c>
      <c r="AE16" s="225" t="str">
        <f>'Global List of MEAL Indicators'!Y17</f>
        <v>*</v>
      </c>
      <c r="AF16" s="225" t="str">
        <f>'Global List of MEAL Indicators'!Z17</f>
        <v>*</v>
      </c>
      <c r="AG16" s="225">
        <f>'Global List of MEAL Indicators'!AA17</f>
        <v>3</v>
      </c>
      <c r="AH16" s="225" t="str">
        <f>'Global List of MEAL Indicators'!AB17</f>
        <v>*</v>
      </c>
      <c r="AI16" s="225" t="str">
        <f>'Global List of MEAL Indicators'!AC17</f>
        <v>*</v>
      </c>
      <c r="AJ16" s="225" t="str">
        <f>'Global List of MEAL Indicators'!AD17</f>
        <v>*</v>
      </c>
      <c r="AK16" s="225" t="str">
        <f>'Global List of MEAL Indicators'!AE17</f>
        <v>*</v>
      </c>
      <c r="AL16" s="225">
        <f>'Global List of MEAL Indicators'!AF17</f>
        <v>4</v>
      </c>
      <c r="AM16" s="225">
        <f>'Global List of MEAL Indicators'!AG17</f>
        <v>4</v>
      </c>
      <c r="AN16" s="225">
        <f>'Global List of MEAL Indicators'!AH17</f>
        <v>4</v>
      </c>
      <c r="AO16" s="225">
        <f>'Global List of MEAL Indicators'!AI17</f>
        <v>4</v>
      </c>
      <c r="AP16" s="225">
        <f>'Global List of MEAL Indicators'!AJ17</f>
        <v>4</v>
      </c>
      <c r="AQ16" s="225">
        <f>'Global List of MEAL Indicators'!AK17</f>
        <v>3</v>
      </c>
      <c r="AR16" s="83">
        <f t="shared" si="7"/>
        <v>29</v>
      </c>
      <c r="AS16" s="83">
        <f t="shared" si="8"/>
        <v>60</v>
      </c>
      <c r="AT16" s="217">
        <f t="shared" si="9"/>
        <v>0.48333333333333334</v>
      </c>
      <c r="AU16" s="226">
        <f>'Global List of MEAL Indicators'!AL17</f>
        <v>4</v>
      </c>
      <c r="AV16" s="226">
        <f>'Global List of MEAL Indicators'!AM17</f>
        <v>4</v>
      </c>
      <c r="AW16" s="226">
        <f>'Global List of MEAL Indicators'!AN17</f>
        <v>2</v>
      </c>
      <c r="AX16" s="226">
        <f>'Global List of MEAL Indicators'!AO17</f>
        <v>1</v>
      </c>
      <c r="AY16" s="226">
        <f>'Global List of MEAL Indicators'!AP17</f>
        <v>3</v>
      </c>
      <c r="AZ16" s="226">
        <f>'Global List of MEAL Indicators'!AQ17</f>
        <v>4</v>
      </c>
      <c r="BA16" s="83">
        <f t="shared" si="10"/>
        <v>18</v>
      </c>
      <c r="BB16" s="83">
        <f t="shared" si="11"/>
        <v>24</v>
      </c>
      <c r="BC16" s="213">
        <f t="shared" si="12"/>
        <v>0.75</v>
      </c>
      <c r="BD16" s="227">
        <f>'Global List of MEAL Indicators'!AR17</f>
        <v>4</v>
      </c>
      <c r="BE16" s="227">
        <f>'Global List of MEAL Indicators'!AS17</f>
        <v>4</v>
      </c>
      <c r="BF16" s="227">
        <f>'Global List of MEAL Indicators'!AT17</f>
        <v>4</v>
      </c>
      <c r="BG16" s="227">
        <f>'Global List of MEAL Indicators'!AU17</f>
        <v>4</v>
      </c>
      <c r="BH16" s="227">
        <f>'Global List of MEAL Indicators'!AV17</f>
        <v>4</v>
      </c>
      <c r="BI16" s="227">
        <f>'Global List of MEAL Indicators'!AW17</f>
        <v>3</v>
      </c>
      <c r="BJ16" s="227">
        <f>'Global List of MEAL Indicators'!AX17</f>
        <v>4</v>
      </c>
      <c r="BK16" s="227">
        <f>'Global List of MEAL Indicators'!AY17</f>
        <v>4</v>
      </c>
      <c r="BL16" s="227">
        <f>'Global List of MEAL Indicators'!AZ17</f>
        <v>4</v>
      </c>
      <c r="BM16" s="227">
        <f>'Global List of MEAL Indicators'!BA17</f>
        <v>4</v>
      </c>
      <c r="BN16" s="227">
        <f>'Global List of MEAL Indicators'!BB17</f>
        <v>3</v>
      </c>
      <c r="BO16" s="227">
        <f>'Global List of MEAL Indicators'!BC17</f>
        <v>4</v>
      </c>
      <c r="BP16" s="227">
        <f>'Global List of MEAL Indicators'!BD17</f>
        <v>4</v>
      </c>
      <c r="BQ16" s="227">
        <f>'Global List of MEAL Indicators'!BE17</f>
        <v>1</v>
      </c>
      <c r="BR16" s="227">
        <f>'Global List of MEAL Indicators'!BF17</f>
        <v>4</v>
      </c>
      <c r="BS16" s="159">
        <f t="shared" si="13"/>
        <v>55</v>
      </c>
      <c r="BT16" s="159">
        <f t="shared" si="0"/>
        <v>60</v>
      </c>
      <c r="BU16" s="193">
        <f t="shared" si="14"/>
        <v>0.91666666666666663</v>
      </c>
      <c r="BV16" s="228">
        <f>'Global List of MEAL Indicators'!BG17</f>
        <v>2</v>
      </c>
      <c r="BW16" s="228">
        <f>'Global List of MEAL Indicators'!BH17</f>
        <v>3</v>
      </c>
      <c r="BX16" s="228" t="str">
        <f>'Global List of MEAL Indicators'!BI17</f>
        <v>*</v>
      </c>
      <c r="BY16" s="228" t="str">
        <f>'Global List of MEAL Indicators'!BJ17</f>
        <v>*</v>
      </c>
      <c r="BZ16" s="228">
        <f>'Global List of MEAL Indicators'!BK17</f>
        <v>3</v>
      </c>
      <c r="CA16" s="228">
        <f>'Global List of MEAL Indicators'!BL17</f>
        <v>2</v>
      </c>
      <c r="CB16" s="228">
        <f>'Global List of MEAL Indicators'!BM17</f>
        <v>2</v>
      </c>
      <c r="CC16" s="228" t="str">
        <f>'Global List of MEAL Indicators'!BN17</f>
        <v>*</v>
      </c>
      <c r="CD16" s="159">
        <f t="shared" si="15"/>
        <v>12</v>
      </c>
      <c r="CE16" s="159">
        <f t="shared" si="16"/>
        <v>32</v>
      </c>
      <c r="CF16" s="202">
        <f t="shared" si="17"/>
        <v>0.375</v>
      </c>
      <c r="CG16" s="229">
        <f>'Global List of MEAL Indicators'!BO17</f>
        <v>4</v>
      </c>
      <c r="CH16" s="229">
        <f>'Global List of MEAL Indicators'!BP17</f>
        <v>4</v>
      </c>
      <c r="CI16" s="229">
        <f>'Global List of MEAL Indicators'!BQ17</f>
        <v>2</v>
      </c>
      <c r="CJ16" s="229">
        <f>'Global List of MEAL Indicators'!BR17</f>
        <v>4</v>
      </c>
      <c r="CK16" s="229">
        <f>'Global List of MEAL Indicators'!BS17</f>
        <v>3</v>
      </c>
      <c r="CL16" s="229">
        <f>'Global List of MEAL Indicators'!BT17</f>
        <v>4</v>
      </c>
      <c r="CM16" s="229">
        <f>'Global List of MEAL Indicators'!BU17</f>
        <v>4</v>
      </c>
      <c r="CN16" s="229">
        <f>'Global List of MEAL Indicators'!BV17</f>
        <v>1</v>
      </c>
      <c r="CO16" s="229">
        <f>'Global List of MEAL Indicators'!BW17</f>
        <v>1</v>
      </c>
      <c r="CP16" s="229">
        <f>'Global List of MEAL Indicators'!BX17</f>
        <v>2</v>
      </c>
      <c r="CQ16" s="229">
        <f>'Global List of MEAL Indicators'!BY17</f>
        <v>4</v>
      </c>
      <c r="CR16" s="159">
        <f t="shared" si="18"/>
        <v>33</v>
      </c>
      <c r="CS16" s="159">
        <f t="shared" si="19"/>
        <v>44</v>
      </c>
      <c r="CT16" s="217">
        <f t="shared" si="20"/>
        <v>0.75</v>
      </c>
      <c r="CU16" s="226">
        <f>'Global List of MEAL Indicators'!BZ17</f>
        <v>4</v>
      </c>
      <c r="CV16" s="226">
        <f>'Global List of MEAL Indicators'!CA17</f>
        <v>4</v>
      </c>
      <c r="CW16" s="226">
        <f>'Global List of MEAL Indicators'!CB17</f>
        <v>4</v>
      </c>
      <c r="CX16" s="226">
        <f>'Global List of MEAL Indicators'!CC17</f>
        <v>4</v>
      </c>
      <c r="CY16" s="226">
        <f>'Global List of MEAL Indicators'!CD17</f>
        <v>3</v>
      </c>
      <c r="CZ16" s="170">
        <f t="shared" si="21"/>
        <v>19</v>
      </c>
      <c r="DA16" s="170">
        <f t="shared" si="22"/>
        <v>20</v>
      </c>
      <c r="DB16" s="213">
        <f t="shared" si="23"/>
        <v>0.95</v>
      </c>
      <c r="DC16" s="16"/>
    </row>
    <row r="17" spans="1:107" x14ac:dyDescent="0.25">
      <c r="A17" s="3" t="s">
        <v>50</v>
      </c>
      <c r="B17" s="3">
        <v>2013</v>
      </c>
      <c r="C17" s="334" t="s">
        <v>427</v>
      </c>
      <c r="D17" s="223">
        <f>'Global List of MEAL Indicators'!D18</f>
        <v>4</v>
      </c>
      <c r="E17" s="223">
        <f>'Global List of MEAL Indicators'!E18</f>
        <v>4</v>
      </c>
      <c r="F17" s="223">
        <f>'Global List of MEAL Indicators'!F18</f>
        <v>4</v>
      </c>
      <c r="G17" s="223">
        <f>'Global List of MEAL Indicators'!G18</f>
        <v>2</v>
      </c>
      <c r="H17" s="223">
        <f>'Global List of MEAL Indicators'!H18</f>
        <v>3</v>
      </c>
      <c r="I17" s="223">
        <f>'Global List of MEAL Indicators'!I18</f>
        <v>4</v>
      </c>
      <c r="J17" s="223">
        <f>'Global List of MEAL Indicators'!J18</f>
        <v>1</v>
      </c>
      <c r="K17" s="223">
        <f>'Global List of MEAL Indicators'!K18</f>
        <v>1</v>
      </c>
      <c r="L17" s="223">
        <f>'Global List of MEAL Indicators'!L18</f>
        <v>2</v>
      </c>
      <c r="M17" s="223">
        <f>'Global List of MEAL Indicators'!M18</f>
        <v>3</v>
      </c>
      <c r="N17" s="223">
        <f>'Global List of MEAL Indicators'!N18</f>
        <v>3</v>
      </c>
      <c r="O17" s="223">
        <f>'Global List of MEAL Indicators'!O18</f>
        <v>2</v>
      </c>
      <c r="P17" s="82">
        <f t="shared" si="1"/>
        <v>33</v>
      </c>
      <c r="Q17" s="82">
        <f t="shared" si="2"/>
        <v>48</v>
      </c>
      <c r="R17" s="441">
        <f t="shared" si="3"/>
        <v>0.6875</v>
      </c>
      <c r="S17" s="224">
        <f>'Global List of MEAL Indicators'!P18</f>
        <v>3</v>
      </c>
      <c r="T17" s="224">
        <f>'Global List of MEAL Indicators'!Q18</f>
        <v>1</v>
      </c>
      <c r="U17" s="224">
        <f>'Global List of MEAL Indicators'!R18</f>
        <v>2</v>
      </c>
      <c r="V17" s="224">
        <f>'Global List of MEAL Indicators'!S18</f>
        <v>3</v>
      </c>
      <c r="W17" s="224">
        <f>'Global List of MEAL Indicators'!T18</f>
        <v>1</v>
      </c>
      <c r="X17" s="224">
        <f>'Global List of MEAL Indicators'!U18</f>
        <v>3</v>
      </c>
      <c r="Y17" s="224">
        <f>'Global List of MEAL Indicators'!V18</f>
        <v>2</v>
      </c>
      <c r="Z17" s="82">
        <f t="shared" si="4"/>
        <v>15</v>
      </c>
      <c r="AA17" s="82">
        <f t="shared" si="5"/>
        <v>28</v>
      </c>
      <c r="AB17" s="202">
        <f t="shared" si="6"/>
        <v>0.5357142857142857</v>
      </c>
      <c r="AC17" s="225" t="str">
        <f>'Global List of MEAL Indicators'!W18</f>
        <v>*</v>
      </c>
      <c r="AD17" s="225">
        <f>'Global List of MEAL Indicators'!X18</f>
        <v>1</v>
      </c>
      <c r="AE17" s="225">
        <f>'Global List of MEAL Indicators'!Y18</f>
        <v>2</v>
      </c>
      <c r="AF17" s="225">
        <f>'Global List of MEAL Indicators'!Z18</f>
        <v>2</v>
      </c>
      <c r="AG17" s="225" t="str">
        <f>'Global List of MEAL Indicators'!AA18</f>
        <v>*</v>
      </c>
      <c r="AH17" s="225">
        <f>'Global List of MEAL Indicators'!AB18</f>
        <v>3</v>
      </c>
      <c r="AI17" s="225">
        <f>'Global List of MEAL Indicators'!AC18</f>
        <v>2</v>
      </c>
      <c r="AJ17" s="225">
        <f>'Global List of MEAL Indicators'!AD18</f>
        <v>2</v>
      </c>
      <c r="AK17" s="225">
        <f>'Global List of MEAL Indicators'!AE18</f>
        <v>4</v>
      </c>
      <c r="AL17" s="225">
        <f>'Global List of MEAL Indicators'!AF18</f>
        <v>3</v>
      </c>
      <c r="AM17" s="225">
        <f>'Global List of MEAL Indicators'!AG18</f>
        <v>1</v>
      </c>
      <c r="AN17" s="225">
        <f>'Global List of MEAL Indicators'!AH18</f>
        <v>2</v>
      </c>
      <c r="AO17" s="225">
        <f>'Global List of MEAL Indicators'!AI18</f>
        <v>3</v>
      </c>
      <c r="AP17" s="225">
        <f>'Global List of MEAL Indicators'!AJ18</f>
        <v>3</v>
      </c>
      <c r="AQ17" s="225" t="str">
        <f>'Global List of MEAL Indicators'!AK18</f>
        <v>*</v>
      </c>
      <c r="AR17" s="83">
        <f t="shared" si="7"/>
        <v>28</v>
      </c>
      <c r="AS17" s="83">
        <f t="shared" si="8"/>
        <v>60</v>
      </c>
      <c r="AT17" s="217">
        <f t="shared" si="9"/>
        <v>0.46666666666666667</v>
      </c>
      <c r="AU17" s="226">
        <f>'Global List of MEAL Indicators'!AL18</f>
        <v>3</v>
      </c>
      <c r="AV17" s="226">
        <f>'Global List of MEAL Indicators'!AM18</f>
        <v>4</v>
      </c>
      <c r="AW17" s="226">
        <f>'Global List of MEAL Indicators'!AN18</f>
        <v>2</v>
      </c>
      <c r="AX17" s="226">
        <f>'Global List of MEAL Indicators'!AO18</f>
        <v>1</v>
      </c>
      <c r="AY17" s="226">
        <f>'Global List of MEAL Indicators'!AP18</f>
        <v>4</v>
      </c>
      <c r="AZ17" s="226">
        <f>'Global List of MEAL Indicators'!AQ18</f>
        <v>4</v>
      </c>
      <c r="BA17" s="83">
        <f t="shared" si="10"/>
        <v>18</v>
      </c>
      <c r="BB17" s="83">
        <f t="shared" si="11"/>
        <v>24</v>
      </c>
      <c r="BC17" s="213">
        <f t="shared" si="12"/>
        <v>0.75</v>
      </c>
      <c r="BD17" s="227">
        <f>'Global List of MEAL Indicators'!AR18</f>
        <v>3</v>
      </c>
      <c r="BE17" s="227">
        <f>'Global List of MEAL Indicators'!AS18</f>
        <v>3</v>
      </c>
      <c r="BF17" s="227">
        <f>'Global List of MEAL Indicators'!AT18</f>
        <v>2</v>
      </c>
      <c r="BG17" s="227">
        <f>'Global List of MEAL Indicators'!AU18</f>
        <v>1</v>
      </c>
      <c r="BH17" s="227">
        <f>'Global List of MEAL Indicators'!AV18</f>
        <v>3</v>
      </c>
      <c r="BI17" s="227">
        <f>'Global List of MEAL Indicators'!AW18</f>
        <v>2</v>
      </c>
      <c r="BJ17" s="227">
        <f>'Global List of MEAL Indicators'!AX18</f>
        <v>2</v>
      </c>
      <c r="BK17" s="227">
        <f>'Global List of MEAL Indicators'!AY18</f>
        <v>3</v>
      </c>
      <c r="BL17" s="227">
        <f>'Global List of MEAL Indicators'!AZ18</f>
        <v>3</v>
      </c>
      <c r="BM17" s="227" t="str">
        <f>'Global List of MEAL Indicators'!BA18</f>
        <v>*</v>
      </c>
      <c r="BN17" s="227">
        <f>'Global List of MEAL Indicators'!BB18</f>
        <v>3</v>
      </c>
      <c r="BO17" s="227">
        <f>'Global List of MEAL Indicators'!BC18</f>
        <v>2</v>
      </c>
      <c r="BP17" s="227">
        <f>'Global List of MEAL Indicators'!BD18</f>
        <v>1</v>
      </c>
      <c r="BQ17" s="227" t="str">
        <f>'Global List of MEAL Indicators'!BE18</f>
        <v>*</v>
      </c>
      <c r="BR17" s="227">
        <f>'Global List of MEAL Indicators'!BF18</f>
        <v>2</v>
      </c>
      <c r="BS17" s="159">
        <f t="shared" si="13"/>
        <v>30</v>
      </c>
      <c r="BT17" s="159">
        <f t="shared" si="0"/>
        <v>60</v>
      </c>
      <c r="BU17" s="193">
        <f t="shared" si="14"/>
        <v>0.5</v>
      </c>
      <c r="BV17" s="228">
        <f>'Global List of MEAL Indicators'!BG18</f>
        <v>1</v>
      </c>
      <c r="BW17" s="228">
        <f>'Global List of MEAL Indicators'!BH18</f>
        <v>2</v>
      </c>
      <c r="BX17" s="228">
        <f>'Global List of MEAL Indicators'!BI18</f>
        <v>1</v>
      </c>
      <c r="BY17" s="228">
        <f>'Global List of MEAL Indicators'!BJ18</f>
        <v>1</v>
      </c>
      <c r="BZ17" s="228">
        <f>'Global List of MEAL Indicators'!BK18</f>
        <v>3</v>
      </c>
      <c r="CA17" s="228">
        <f>'Global List of MEAL Indicators'!BL18</f>
        <v>3</v>
      </c>
      <c r="CB17" s="228">
        <f>'Global List of MEAL Indicators'!BM18</f>
        <v>4</v>
      </c>
      <c r="CC17" s="228">
        <f>'Global List of MEAL Indicators'!BN18</f>
        <v>4</v>
      </c>
      <c r="CD17" s="159">
        <f t="shared" si="15"/>
        <v>19</v>
      </c>
      <c r="CE17" s="159">
        <f t="shared" si="16"/>
        <v>32</v>
      </c>
      <c r="CF17" s="202">
        <f t="shared" si="17"/>
        <v>0.59375</v>
      </c>
      <c r="CG17" s="229">
        <f>'Global List of MEAL Indicators'!BO18</f>
        <v>3</v>
      </c>
      <c r="CH17" s="229">
        <f>'Global List of MEAL Indicators'!BP18</f>
        <v>2</v>
      </c>
      <c r="CI17" s="229">
        <f>'Global List of MEAL Indicators'!BQ18</f>
        <v>4</v>
      </c>
      <c r="CJ17" s="229">
        <f>'Global List of MEAL Indicators'!BR18</f>
        <v>3</v>
      </c>
      <c r="CK17" s="229">
        <f>'Global List of MEAL Indicators'!BS18</f>
        <v>1</v>
      </c>
      <c r="CL17" s="229">
        <f>'Global List of MEAL Indicators'!BT18</f>
        <v>1</v>
      </c>
      <c r="CM17" s="229">
        <f>'Global List of MEAL Indicators'!BU18</f>
        <v>3</v>
      </c>
      <c r="CN17" s="229">
        <f>'Global List of MEAL Indicators'!BV18</f>
        <v>1</v>
      </c>
      <c r="CO17" s="229">
        <f>'Global List of MEAL Indicators'!BW18</f>
        <v>2</v>
      </c>
      <c r="CP17" s="229">
        <f>'Global List of MEAL Indicators'!BX18</f>
        <v>3</v>
      </c>
      <c r="CQ17" s="229">
        <f>'Global List of MEAL Indicators'!BY18</f>
        <v>2</v>
      </c>
      <c r="CR17" s="159">
        <f t="shared" si="18"/>
        <v>25</v>
      </c>
      <c r="CS17" s="159">
        <f t="shared" si="19"/>
        <v>44</v>
      </c>
      <c r="CT17" s="217">
        <f t="shared" si="20"/>
        <v>0.56818181818181823</v>
      </c>
      <c r="CU17" s="226">
        <f>'Global List of MEAL Indicators'!BZ18</f>
        <v>3</v>
      </c>
      <c r="CV17" s="226">
        <f>'Global List of MEAL Indicators'!CA18</f>
        <v>2</v>
      </c>
      <c r="CW17" s="226">
        <f>'Global List of MEAL Indicators'!CB18</f>
        <v>1</v>
      </c>
      <c r="CX17" s="226">
        <f>'Global List of MEAL Indicators'!CC18</f>
        <v>2</v>
      </c>
      <c r="CY17" s="226">
        <f>'Global List of MEAL Indicators'!CD18</f>
        <v>4</v>
      </c>
      <c r="CZ17" s="170">
        <f t="shared" si="21"/>
        <v>12</v>
      </c>
      <c r="DA17" s="170">
        <f t="shared" si="22"/>
        <v>20</v>
      </c>
      <c r="DB17" s="213">
        <f t="shared" si="23"/>
        <v>0.6</v>
      </c>
      <c r="DC17" s="16"/>
    </row>
    <row r="18" spans="1:107" ht="15" customHeight="1" x14ac:dyDescent="0.25">
      <c r="A18" s="5" t="s">
        <v>51</v>
      </c>
      <c r="B18" s="5">
        <v>2013</v>
      </c>
      <c r="C18" s="334" t="s">
        <v>428</v>
      </c>
      <c r="D18" s="223">
        <f>'Global List of MEAL Indicators'!D19</f>
        <v>4</v>
      </c>
      <c r="E18" s="223">
        <f>'Global List of MEAL Indicators'!E19</f>
        <v>3</v>
      </c>
      <c r="F18" s="223">
        <f>'Global List of MEAL Indicators'!F19</f>
        <v>4</v>
      </c>
      <c r="G18" s="223">
        <f>'Global List of MEAL Indicators'!G19</f>
        <v>1</v>
      </c>
      <c r="H18" s="223">
        <f>'Global List of MEAL Indicators'!H19</f>
        <v>3</v>
      </c>
      <c r="I18" s="223">
        <f>'Global List of MEAL Indicators'!I19</f>
        <v>2</v>
      </c>
      <c r="J18" s="223" t="str">
        <f>'Global List of MEAL Indicators'!J19</f>
        <v>*</v>
      </c>
      <c r="K18" s="223" t="str">
        <f>'Global List of MEAL Indicators'!K19</f>
        <v>*</v>
      </c>
      <c r="L18" s="223">
        <f>'Global List of MEAL Indicators'!L19</f>
        <v>3</v>
      </c>
      <c r="M18" s="223">
        <f>'Global List of MEAL Indicators'!M19</f>
        <v>4</v>
      </c>
      <c r="N18" s="223">
        <f>'Global List of MEAL Indicators'!N19</f>
        <v>1</v>
      </c>
      <c r="O18" s="223">
        <f>'Global List of MEAL Indicators'!O19</f>
        <v>3</v>
      </c>
      <c r="P18" s="82">
        <f t="shared" si="1"/>
        <v>28</v>
      </c>
      <c r="Q18" s="82">
        <f t="shared" si="2"/>
        <v>48</v>
      </c>
      <c r="R18" s="193">
        <f t="shared" si="3"/>
        <v>0.58333333333333337</v>
      </c>
      <c r="S18" s="224">
        <f>'Global List of MEAL Indicators'!P19</f>
        <v>3</v>
      </c>
      <c r="T18" s="224">
        <f>'Global List of MEAL Indicators'!Q19</f>
        <v>1</v>
      </c>
      <c r="U18" s="224">
        <f>'Global List of MEAL Indicators'!R19</f>
        <v>1</v>
      </c>
      <c r="V18" s="224">
        <f>'Global List of MEAL Indicators'!S19</f>
        <v>2</v>
      </c>
      <c r="W18" s="224">
        <f>'Global List of MEAL Indicators'!T19</f>
        <v>1</v>
      </c>
      <c r="X18" s="224">
        <f>'Global List of MEAL Indicators'!U19</f>
        <v>2</v>
      </c>
      <c r="Y18" s="224">
        <f>'Global List of MEAL Indicators'!V19</f>
        <v>2</v>
      </c>
      <c r="Z18" s="82">
        <f t="shared" si="4"/>
        <v>12</v>
      </c>
      <c r="AA18" s="82">
        <f t="shared" si="5"/>
        <v>28</v>
      </c>
      <c r="AB18" s="202">
        <f t="shared" si="6"/>
        <v>0.42857142857142855</v>
      </c>
      <c r="AC18" s="225" t="str">
        <f>'Global List of MEAL Indicators'!W19</f>
        <v>*</v>
      </c>
      <c r="AD18" s="225">
        <f>'Global List of MEAL Indicators'!X19</f>
        <v>2</v>
      </c>
      <c r="AE18" s="225">
        <f>'Global List of MEAL Indicators'!Y19</f>
        <v>4</v>
      </c>
      <c r="AF18" s="225">
        <f>'Global List of MEAL Indicators'!Z19</f>
        <v>1</v>
      </c>
      <c r="AG18" s="225">
        <f>'Global List of MEAL Indicators'!AA19</f>
        <v>3</v>
      </c>
      <c r="AH18" s="225">
        <f>'Global List of MEAL Indicators'!AB19</f>
        <v>3</v>
      </c>
      <c r="AI18" s="225">
        <f>'Global List of MEAL Indicators'!AC19</f>
        <v>1</v>
      </c>
      <c r="AJ18" s="225">
        <f>'Global List of MEAL Indicators'!AD19</f>
        <v>4</v>
      </c>
      <c r="AK18" s="225">
        <f>'Global List of MEAL Indicators'!AE19</f>
        <v>4</v>
      </c>
      <c r="AL18" s="225">
        <f>'Global List of MEAL Indicators'!AF19</f>
        <v>2</v>
      </c>
      <c r="AM18" s="225">
        <f>'Global List of MEAL Indicators'!AG19</f>
        <v>1</v>
      </c>
      <c r="AN18" s="225" t="str">
        <f>'Global List of MEAL Indicators'!AH19</f>
        <v>*</v>
      </c>
      <c r="AO18" s="225" t="str">
        <f>'Global List of MEAL Indicators'!AI19</f>
        <v>*</v>
      </c>
      <c r="AP18" s="225">
        <f>'Global List of MEAL Indicators'!AJ19</f>
        <v>2</v>
      </c>
      <c r="AQ18" s="225">
        <f>'Global List of MEAL Indicators'!AK19</f>
        <v>2</v>
      </c>
      <c r="AR18" s="83">
        <f t="shared" si="7"/>
        <v>29</v>
      </c>
      <c r="AS18" s="83">
        <f t="shared" si="8"/>
        <v>60</v>
      </c>
      <c r="AT18" s="217">
        <f t="shared" si="9"/>
        <v>0.48333333333333334</v>
      </c>
      <c r="AU18" s="226">
        <f>'Global List of MEAL Indicators'!AL19</f>
        <v>3</v>
      </c>
      <c r="AV18" s="226">
        <f>'Global List of MEAL Indicators'!AM19</f>
        <v>4</v>
      </c>
      <c r="AW18" s="226">
        <f>'Global List of MEAL Indicators'!AN19</f>
        <v>3</v>
      </c>
      <c r="AX18" s="226">
        <f>'Global List of MEAL Indicators'!AO19</f>
        <v>1</v>
      </c>
      <c r="AY18" s="226">
        <f>'Global List of MEAL Indicators'!AP19</f>
        <v>1</v>
      </c>
      <c r="AZ18" s="226">
        <f>'Global List of MEAL Indicators'!AQ19</f>
        <v>2</v>
      </c>
      <c r="BA18" s="83">
        <f t="shared" si="10"/>
        <v>14</v>
      </c>
      <c r="BB18" s="83">
        <f t="shared" si="11"/>
        <v>24</v>
      </c>
      <c r="BC18" s="213">
        <f t="shared" si="12"/>
        <v>0.58333333333333337</v>
      </c>
      <c r="BD18" s="227">
        <f>'Global List of MEAL Indicators'!AR19</f>
        <v>2</v>
      </c>
      <c r="BE18" s="227">
        <f>'Global List of MEAL Indicators'!AS19</f>
        <v>1</v>
      </c>
      <c r="BF18" s="227">
        <f>'Global List of MEAL Indicators'!AT19</f>
        <v>2</v>
      </c>
      <c r="BG18" s="227">
        <f>'Global List of MEAL Indicators'!AU19</f>
        <v>2</v>
      </c>
      <c r="BH18" s="227">
        <f>'Global List of MEAL Indicators'!AV19</f>
        <v>1</v>
      </c>
      <c r="BI18" s="227">
        <f>'Global List of MEAL Indicators'!AW19</f>
        <v>2</v>
      </c>
      <c r="BJ18" s="227">
        <f>'Global List of MEAL Indicators'!AX19</f>
        <v>3</v>
      </c>
      <c r="BK18" s="227">
        <f>'Global List of MEAL Indicators'!AY19</f>
        <v>2</v>
      </c>
      <c r="BL18" s="227" t="str">
        <f>'Global List of MEAL Indicators'!AZ19</f>
        <v>*</v>
      </c>
      <c r="BM18" s="227" t="str">
        <f>'Global List of MEAL Indicators'!BA19</f>
        <v>*</v>
      </c>
      <c r="BN18" s="227">
        <f>'Global List of MEAL Indicators'!BB19</f>
        <v>2</v>
      </c>
      <c r="BO18" s="227">
        <f>'Global List of MEAL Indicators'!BC19</f>
        <v>2</v>
      </c>
      <c r="BP18" s="227">
        <f>'Global List of MEAL Indicators'!BD19</f>
        <v>2</v>
      </c>
      <c r="BQ18" s="227">
        <f>'Global List of MEAL Indicators'!BE19</f>
        <v>1</v>
      </c>
      <c r="BR18" s="227">
        <f>'Global List of MEAL Indicators'!BF19</f>
        <v>1</v>
      </c>
      <c r="BS18" s="159">
        <f t="shared" si="13"/>
        <v>23</v>
      </c>
      <c r="BT18" s="159">
        <f t="shared" si="0"/>
        <v>60</v>
      </c>
      <c r="BU18" s="193">
        <f t="shared" si="14"/>
        <v>0.38333333333333336</v>
      </c>
      <c r="BV18" s="228">
        <f>'Global List of MEAL Indicators'!BG19</f>
        <v>3</v>
      </c>
      <c r="BW18" s="228">
        <f>'Global List of MEAL Indicators'!BH19</f>
        <v>3</v>
      </c>
      <c r="BX18" s="228">
        <f>'Global List of MEAL Indicators'!BI19</f>
        <v>1</v>
      </c>
      <c r="BY18" s="228">
        <f>'Global List of MEAL Indicators'!BJ19</f>
        <v>2</v>
      </c>
      <c r="BZ18" s="228">
        <f>'Global List of MEAL Indicators'!BK19</f>
        <v>3</v>
      </c>
      <c r="CA18" s="228">
        <f>'Global List of MEAL Indicators'!BL19</f>
        <v>3</v>
      </c>
      <c r="CB18" s="228">
        <f>'Global List of MEAL Indicators'!BM19</f>
        <v>4</v>
      </c>
      <c r="CC18" s="228" t="str">
        <f>'Global List of MEAL Indicators'!BN19</f>
        <v>*</v>
      </c>
      <c r="CD18" s="159">
        <f t="shared" si="15"/>
        <v>19</v>
      </c>
      <c r="CE18" s="159">
        <f t="shared" si="16"/>
        <v>32</v>
      </c>
      <c r="CF18" s="202">
        <f t="shared" si="17"/>
        <v>0.59375</v>
      </c>
      <c r="CG18" s="229">
        <f>'Global List of MEAL Indicators'!BO19</f>
        <v>1</v>
      </c>
      <c r="CH18" s="229">
        <f>'Global List of MEAL Indicators'!BP19</f>
        <v>4</v>
      </c>
      <c r="CI18" s="229">
        <f>'Global List of MEAL Indicators'!BQ19</f>
        <v>3</v>
      </c>
      <c r="CJ18" s="229">
        <f>'Global List of MEAL Indicators'!BR19</f>
        <v>3</v>
      </c>
      <c r="CK18" s="229">
        <f>'Global List of MEAL Indicators'!BS19</f>
        <v>1</v>
      </c>
      <c r="CL18" s="229">
        <f>'Global List of MEAL Indicators'!BT19</f>
        <v>1</v>
      </c>
      <c r="CM18" s="229">
        <f>'Global List of MEAL Indicators'!BU19</f>
        <v>2</v>
      </c>
      <c r="CN18" s="229">
        <f>'Global List of MEAL Indicators'!BV19</f>
        <v>3</v>
      </c>
      <c r="CO18" s="229">
        <f>'Global List of MEAL Indicators'!BW19</f>
        <v>3</v>
      </c>
      <c r="CP18" s="229">
        <f>'Global List of MEAL Indicators'!BX19</f>
        <v>3</v>
      </c>
      <c r="CQ18" s="229">
        <f>'Global List of MEAL Indicators'!BY19</f>
        <v>2</v>
      </c>
      <c r="CR18" s="159">
        <f t="shared" si="18"/>
        <v>26</v>
      </c>
      <c r="CS18" s="159">
        <f t="shared" si="19"/>
        <v>44</v>
      </c>
      <c r="CT18" s="217">
        <f t="shared" si="20"/>
        <v>0.59090909090909094</v>
      </c>
      <c r="CU18" s="226">
        <f>'Global List of MEAL Indicators'!BZ19</f>
        <v>1</v>
      </c>
      <c r="CV18" s="226">
        <f>'Global List of MEAL Indicators'!CA19</f>
        <v>2</v>
      </c>
      <c r="CW18" s="226">
        <f>'Global List of MEAL Indicators'!CB19</f>
        <v>3</v>
      </c>
      <c r="CX18" s="226">
        <f>'Global List of MEAL Indicators'!CC19</f>
        <v>3</v>
      </c>
      <c r="CY18" s="226">
        <f>'Global List of MEAL Indicators'!CD19</f>
        <v>2</v>
      </c>
      <c r="CZ18" s="170">
        <f t="shared" si="21"/>
        <v>11</v>
      </c>
      <c r="DA18" s="170">
        <f t="shared" si="22"/>
        <v>20</v>
      </c>
      <c r="DB18" s="213">
        <f t="shared" si="23"/>
        <v>0.55000000000000004</v>
      </c>
      <c r="DC18" s="16"/>
    </row>
    <row r="19" spans="1:107" x14ac:dyDescent="0.25">
      <c r="A19" s="3" t="s">
        <v>52</v>
      </c>
      <c r="B19" s="3">
        <v>2012</v>
      </c>
      <c r="C19" s="334" t="s">
        <v>427</v>
      </c>
      <c r="D19" s="223">
        <f>'Global List of MEAL Indicators'!D20</f>
        <v>4</v>
      </c>
      <c r="E19" s="223">
        <f>'Global List of MEAL Indicators'!E20</f>
        <v>3</v>
      </c>
      <c r="F19" s="223">
        <f>'Global List of MEAL Indicators'!F20</f>
        <v>2</v>
      </c>
      <c r="G19" s="223">
        <f>'Global List of MEAL Indicators'!G20</f>
        <v>2</v>
      </c>
      <c r="H19" s="223">
        <f>'Global List of MEAL Indicators'!H20</f>
        <v>3</v>
      </c>
      <c r="I19" s="223">
        <f>'Global List of MEAL Indicators'!I20</f>
        <v>3</v>
      </c>
      <c r="J19" s="223">
        <f>'Global List of MEAL Indicators'!J20</f>
        <v>2</v>
      </c>
      <c r="K19" s="223">
        <f>'Global List of MEAL Indicators'!K20</f>
        <v>2</v>
      </c>
      <c r="L19" s="223">
        <f>'Global List of MEAL Indicators'!L20</f>
        <v>3</v>
      </c>
      <c r="M19" s="223">
        <f>'Global List of MEAL Indicators'!M20</f>
        <v>1</v>
      </c>
      <c r="N19" s="223">
        <f>'Global List of MEAL Indicators'!N20</f>
        <v>3</v>
      </c>
      <c r="O19" s="223">
        <f>'Global List of MEAL Indicators'!O20</f>
        <v>3</v>
      </c>
      <c r="P19" s="82">
        <f t="shared" si="1"/>
        <v>31</v>
      </c>
      <c r="Q19" s="82">
        <f t="shared" si="2"/>
        <v>48</v>
      </c>
      <c r="R19" s="193">
        <f t="shared" si="3"/>
        <v>0.64583333333333337</v>
      </c>
      <c r="S19" s="224">
        <f>'Global List of MEAL Indicators'!P20</f>
        <v>3</v>
      </c>
      <c r="T19" s="224">
        <f>'Global List of MEAL Indicators'!Q20</f>
        <v>3</v>
      </c>
      <c r="U19" s="224">
        <f>'Global List of MEAL Indicators'!R20</f>
        <v>1</v>
      </c>
      <c r="V19" s="224">
        <f>'Global List of MEAL Indicators'!S20</f>
        <v>1</v>
      </c>
      <c r="W19" s="224">
        <f>'Global List of MEAL Indicators'!T20</f>
        <v>1</v>
      </c>
      <c r="X19" s="224">
        <f>'Global List of MEAL Indicators'!U20</f>
        <v>3</v>
      </c>
      <c r="Y19" s="224">
        <f>'Global List of MEAL Indicators'!V20</f>
        <v>1</v>
      </c>
      <c r="Z19" s="82">
        <f t="shared" si="4"/>
        <v>13</v>
      </c>
      <c r="AA19" s="82">
        <f t="shared" si="5"/>
        <v>28</v>
      </c>
      <c r="AB19" s="202">
        <f t="shared" si="6"/>
        <v>0.4642857142857143</v>
      </c>
      <c r="AC19" s="225">
        <f>'Global List of MEAL Indicators'!W20</f>
        <v>4</v>
      </c>
      <c r="AD19" s="225" t="str">
        <f>'Global List of MEAL Indicators'!X20</f>
        <v>*</v>
      </c>
      <c r="AE19" s="225" t="str">
        <f>'Global List of MEAL Indicators'!Y20</f>
        <v>*</v>
      </c>
      <c r="AF19" s="225" t="str">
        <f>'Global List of MEAL Indicators'!Z20</f>
        <v>*</v>
      </c>
      <c r="AG19" s="225">
        <f>'Global List of MEAL Indicators'!AA20</f>
        <v>4</v>
      </c>
      <c r="AH19" s="225" t="str">
        <f>'Global List of MEAL Indicators'!AB20</f>
        <v>*</v>
      </c>
      <c r="AI19" s="225">
        <f>'Global List of MEAL Indicators'!AC20</f>
        <v>4</v>
      </c>
      <c r="AJ19" s="225" t="str">
        <f>'Global List of MEAL Indicators'!AD20</f>
        <v>*</v>
      </c>
      <c r="AK19" s="225" t="str">
        <f>'Global List of MEAL Indicators'!AE20</f>
        <v>*</v>
      </c>
      <c r="AL19" s="225">
        <f>'Global List of MEAL Indicators'!AF20</f>
        <v>4</v>
      </c>
      <c r="AM19" s="225">
        <f>'Global List of MEAL Indicators'!AG20</f>
        <v>4</v>
      </c>
      <c r="AN19" s="225">
        <f>'Global List of MEAL Indicators'!AH20</f>
        <v>4</v>
      </c>
      <c r="AO19" s="225">
        <f>'Global List of MEAL Indicators'!AI20</f>
        <v>3</v>
      </c>
      <c r="AP19" s="225">
        <f>'Global List of MEAL Indicators'!AJ20</f>
        <v>3</v>
      </c>
      <c r="AQ19" s="225">
        <f>'Global List of MEAL Indicators'!AK20</f>
        <v>4</v>
      </c>
      <c r="AR19" s="83">
        <f t="shared" si="7"/>
        <v>34</v>
      </c>
      <c r="AS19" s="83">
        <v>56</v>
      </c>
      <c r="AT19" s="217">
        <f t="shared" si="9"/>
        <v>0.6071428571428571</v>
      </c>
      <c r="AU19" s="226">
        <f>'Global List of MEAL Indicators'!AL20</f>
        <v>3</v>
      </c>
      <c r="AV19" s="226">
        <f>'Global List of MEAL Indicators'!AM20</f>
        <v>3</v>
      </c>
      <c r="AW19" s="226">
        <f>'Global List of MEAL Indicators'!AN20</f>
        <v>3</v>
      </c>
      <c r="AX19" s="226">
        <f>'Global List of MEAL Indicators'!AO20</f>
        <v>1</v>
      </c>
      <c r="AY19" s="226">
        <f>'Global List of MEAL Indicators'!AP20</f>
        <v>3</v>
      </c>
      <c r="AZ19" s="226">
        <f>'Global List of MEAL Indicators'!AQ20</f>
        <v>4</v>
      </c>
      <c r="BA19" s="83">
        <f t="shared" si="10"/>
        <v>17</v>
      </c>
      <c r="BB19" s="83">
        <f t="shared" si="11"/>
        <v>24</v>
      </c>
      <c r="BC19" s="213">
        <f t="shared" si="12"/>
        <v>0.70833333333333337</v>
      </c>
      <c r="BD19" s="227">
        <f>'Global List of MEAL Indicators'!AR20</f>
        <v>3</v>
      </c>
      <c r="BE19" s="227">
        <f>'Global List of MEAL Indicators'!AS20</f>
        <v>4</v>
      </c>
      <c r="BF19" s="227">
        <f>'Global List of MEAL Indicators'!AT20</f>
        <v>4</v>
      </c>
      <c r="BG19" s="227">
        <f>'Global List of MEAL Indicators'!AU20</f>
        <v>4</v>
      </c>
      <c r="BH19" s="227">
        <f>'Global List of MEAL Indicators'!AV20</f>
        <v>4</v>
      </c>
      <c r="BI19" s="227">
        <f>'Global List of MEAL Indicators'!AW20</f>
        <v>3</v>
      </c>
      <c r="BJ19" s="227">
        <f>'Global List of MEAL Indicators'!AX20</f>
        <v>4</v>
      </c>
      <c r="BK19" s="227">
        <f>'Global List of MEAL Indicators'!AY20</f>
        <v>4</v>
      </c>
      <c r="BL19" s="227">
        <f>'Global List of MEAL Indicators'!AZ20</f>
        <v>3</v>
      </c>
      <c r="BM19" s="227">
        <f>'Global List of MEAL Indicators'!BA20</f>
        <v>3</v>
      </c>
      <c r="BN19" s="227">
        <f>'Global List of MEAL Indicators'!BB20</f>
        <v>3</v>
      </c>
      <c r="BO19" s="227">
        <f>'Global List of MEAL Indicators'!BC20</f>
        <v>4</v>
      </c>
      <c r="BP19" s="227">
        <f>'Global List of MEAL Indicators'!BD20</f>
        <v>4</v>
      </c>
      <c r="BQ19" s="227">
        <f>'Global List of MEAL Indicators'!BE20</f>
        <v>4</v>
      </c>
      <c r="BR19" s="227">
        <f>'Global List of MEAL Indicators'!BF20</f>
        <v>4</v>
      </c>
      <c r="BS19" s="159">
        <f t="shared" si="13"/>
        <v>55</v>
      </c>
      <c r="BT19" s="159">
        <f t="shared" si="0"/>
        <v>60</v>
      </c>
      <c r="BU19" s="193">
        <f t="shared" si="14"/>
        <v>0.91666666666666663</v>
      </c>
      <c r="BV19" s="228">
        <f>'Global List of MEAL Indicators'!BG20</f>
        <v>3</v>
      </c>
      <c r="BW19" s="228">
        <f>'Global List of MEAL Indicators'!BH20</f>
        <v>2</v>
      </c>
      <c r="BX19" s="228">
        <f>'Global List of MEAL Indicators'!BI20</f>
        <v>4</v>
      </c>
      <c r="BY19" s="228">
        <f>'Global List of MEAL Indicators'!BJ20</f>
        <v>4</v>
      </c>
      <c r="BZ19" s="228">
        <f>'Global List of MEAL Indicators'!BK20</f>
        <v>3</v>
      </c>
      <c r="CA19" s="228">
        <f>'Global List of MEAL Indicators'!BL20</f>
        <v>2</v>
      </c>
      <c r="CB19" s="228">
        <f>'Global List of MEAL Indicators'!BM20</f>
        <v>4</v>
      </c>
      <c r="CC19" s="228" t="str">
        <f>'Global List of MEAL Indicators'!BN20</f>
        <v>*</v>
      </c>
      <c r="CD19" s="159">
        <f t="shared" si="15"/>
        <v>22</v>
      </c>
      <c r="CE19" s="159">
        <f t="shared" si="16"/>
        <v>32</v>
      </c>
      <c r="CF19" s="202">
        <f t="shared" si="17"/>
        <v>0.6875</v>
      </c>
      <c r="CG19" s="229">
        <f>'Global List of MEAL Indicators'!BO20</f>
        <v>4</v>
      </c>
      <c r="CH19" s="229">
        <f>'Global List of MEAL Indicators'!BP20</f>
        <v>4</v>
      </c>
      <c r="CI19" s="229">
        <f>'Global List of MEAL Indicators'!BQ20</f>
        <v>3</v>
      </c>
      <c r="CJ19" s="229">
        <f>'Global List of MEAL Indicators'!BR20</f>
        <v>4</v>
      </c>
      <c r="CK19" s="229">
        <f>'Global List of MEAL Indicators'!BS20</f>
        <v>3</v>
      </c>
      <c r="CL19" s="229">
        <f>'Global List of MEAL Indicators'!BT20</f>
        <v>3</v>
      </c>
      <c r="CM19" s="229">
        <f>'Global List of MEAL Indicators'!BU20</f>
        <v>4</v>
      </c>
      <c r="CN19" s="229">
        <f>'Global List of MEAL Indicators'!BV20</f>
        <v>1</v>
      </c>
      <c r="CO19" s="229">
        <f>'Global List of MEAL Indicators'!BW20</f>
        <v>1</v>
      </c>
      <c r="CP19" s="229">
        <f>'Global List of MEAL Indicators'!BX20</f>
        <v>1</v>
      </c>
      <c r="CQ19" s="229">
        <f>'Global List of MEAL Indicators'!BY20</f>
        <v>4</v>
      </c>
      <c r="CR19" s="159">
        <f t="shared" si="18"/>
        <v>32</v>
      </c>
      <c r="CS19" s="159">
        <f t="shared" si="19"/>
        <v>44</v>
      </c>
      <c r="CT19" s="217">
        <f t="shared" si="20"/>
        <v>0.72727272727272729</v>
      </c>
      <c r="CU19" s="226">
        <f>'Global List of MEAL Indicators'!BZ20</f>
        <v>4</v>
      </c>
      <c r="CV19" s="226">
        <f>'Global List of MEAL Indicators'!CA20</f>
        <v>4</v>
      </c>
      <c r="CW19" s="226">
        <f>'Global List of MEAL Indicators'!CB20</f>
        <v>4</v>
      </c>
      <c r="CX19" s="226">
        <f>'Global List of MEAL Indicators'!CC20</f>
        <v>4</v>
      </c>
      <c r="CY19" s="226">
        <f>'Global List of MEAL Indicators'!CD20</f>
        <v>2</v>
      </c>
      <c r="CZ19" s="170">
        <f t="shared" si="21"/>
        <v>18</v>
      </c>
      <c r="DA19" s="170">
        <f t="shared" si="22"/>
        <v>20</v>
      </c>
      <c r="DB19" s="213">
        <f t="shared" si="23"/>
        <v>0.9</v>
      </c>
      <c r="DC19" s="16"/>
    </row>
    <row r="20" spans="1:107" x14ac:dyDescent="0.25">
      <c r="A20" s="3" t="s">
        <v>53</v>
      </c>
      <c r="B20" s="3">
        <v>2010</v>
      </c>
      <c r="C20" s="334" t="s">
        <v>427</v>
      </c>
      <c r="D20" s="223">
        <f>'Global List of MEAL Indicators'!D21</f>
        <v>4</v>
      </c>
      <c r="E20" s="223">
        <f>'Global List of MEAL Indicators'!E21</f>
        <v>4</v>
      </c>
      <c r="F20" s="223">
        <f>'Global List of MEAL Indicators'!F21</f>
        <v>2</v>
      </c>
      <c r="G20" s="223">
        <f>'Global List of MEAL Indicators'!G21</f>
        <v>3</v>
      </c>
      <c r="H20" s="223">
        <f>'Global List of MEAL Indicators'!H21</f>
        <v>2</v>
      </c>
      <c r="I20" s="223" t="str">
        <f>'Global List of MEAL Indicators'!I21</f>
        <v>*</v>
      </c>
      <c r="J20" s="223">
        <f>'Global List of MEAL Indicators'!J21</f>
        <v>4</v>
      </c>
      <c r="K20" s="223">
        <f>'Global List of MEAL Indicators'!K21</f>
        <v>1</v>
      </c>
      <c r="L20" s="223">
        <f>'Global List of MEAL Indicators'!L21</f>
        <v>3</v>
      </c>
      <c r="M20" s="223">
        <f>'Global List of MEAL Indicators'!M21</f>
        <v>1</v>
      </c>
      <c r="N20" s="223">
        <f>'Global List of MEAL Indicators'!N21</f>
        <v>1</v>
      </c>
      <c r="O20" s="223">
        <f>'Global List of MEAL Indicators'!O21</f>
        <v>2</v>
      </c>
      <c r="P20" s="82">
        <f t="shared" si="1"/>
        <v>27</v>
      </c>
      <c r="Q20" s="82">
        <f t="shared" si="2"/>
        <v>48</v>
      </c>
      <c r="R20" s="193">
        <f t="shared" si="3"/>
        <v>0.5625</v>
      </c>
      <c r="S20" s="224">
        <f>'Global List of MEAL Indicators'!P21</f>
        <v>4</v>
      </c>
      <c r="T20" s="224">
        <f>'Global List of MEAL Indicators'!Q21</f>
        <v>2</v>
      </c>
      <c r="U20" s="224">
        <f>'Global List of MEAL Indicators'!R21</f>
        <v>4</v>
      </c>
      <c r="V20" s="224">
        <f>'Global List of MEAL Indicators'!S21</f>
        <v>4</v>
      </c>
      <c r="W20" s="224">
        <f>'Global List of MEAL Indicators'!T21</f>
        <v>3</v>
      </c>
      <c r="X20" s="224">
        <f>'Global List of MEAL Indicators'!U21</f>
        <v>1</v>
      </c>
      <c r="Y20" s="224">
        <f>'Global List of MEAL Indicators'!V21</f>
        <v>2</v>
      </c>
      <c r="Z20" s="82">
        <f t="shared" si="4"/>
        <v>20</v>
      </c>
      <c r="AA20" s="82">
        <f t="shared" si="5"/>
        <v>28</v>
      </c>
      <c r="AB20" s="202">
        <f t="shared" si="6"/>
        <v>0.7142857142857143</v>
      </c>
      <c r="AC20" s="225">
        <f>'Global List of MEAL Indicators'!W21</f>
        <v>2</v>
      </c>
      <c r="AD20" s="225">
        <f>'Global List of MEAL Indicators'!X21</f>
        <v>4</v>
      </c>
      <c r="AE20" s="225">
        <f>'Global List of MEAL Indicators'!Y21</f>
        <v>2</v>
      </c>
      <c r="AF20" s="225">
        <f>'Global List of MEAL Indicators'!Z21</f>
        <v>1</v>
      </c>
      <c r="AG20" s="225">
        <f>'Global List of MEAL Indicators'!AA21</f>
        <v>1</v>
      </c>
      <c r="AH20" s="225">
        <f>'Global List of MEAL Indicators'!AB21</f>
        <v>3</v>
      </c>
      <c r="AI20" s="225">
        <f>'Global List of MEAL Indicators'!AC21</f>
        <v>3</v>
      </c>
      <c r="AJ20" s="225">
        <f>'Global List of MEAL Indicators'!AD21</f>
        <v>1</v>
      </c>
      <c r="AK20" s="225">
        <f>'Global List of MEAL Indicators'!AE21</f>
        <v>3</v>
      </c>
      <c r="AL20" s="225">
        <f>'Global List of MEAL Indicators'!AF21</f>
        <v>2</v>
      </c>
      <c r="AM20" s="225">
        <f>'Global List of MEAL Indicators'!AG21</f>
        <v>3</v>
      </c>
      <c r="AN20" s="225">
        <f>'Global List of MEAL Indicators'!AH21</f>
        <v>1</v>
      </c>
      <c r="AO20" s="225">
        <f>'Global List of MEAL Indicators'!AI21</f>
        <v>1</v>
      </c>
      <c r="AP20" s="225">
        <f>'Global List of MEAL Indicators'!AJ21</f>
        <v>1</v>
      </c>
      <c r="AQ20" s="225">
        <f>'Global List of MEAL Indicators'!AK21</f>
        <v>2</v>
      </c>
      <c r="AR20" s="83">
        <f t="shared" si="7"/>
        <v>30</v>
      </c>
      <c r="AS20" s="83">
        <f t="shared" si="8"/>
        <v>60</v>
      </c>
      <c r="AT20" s="217">
        <f t="shared" si="9"/>
        <v>0.5</v>
      </c>
      <c r="AU20" s="226">
        <f>'Global List of MEAL Indicators'!AL21</f>
        <v>1</v>
      </c>
      <c r="AV20" s="226">
        <f>'Global List of MEAL Indicators'!AM21</f>
        <v>3</v>
      </c>
      <c r="AW20" s="226">
        <f>'Global List of MEAL Indicators'!AN21</f>
        <v>4</v>
      </c>
      <c r="AX20" s="226">
        <f>'Global List of MEAL Indicators'!AO21</f>
        <v>1</v>
      </c>
      <c r="AY20" s="226">
        <f>'Global List of MEAL Indicators'!AP21</f>
        <v>2</v>
      </c>
      <c r="AZ20" s="226">
        <f>'Global List of MEAL Indicators'!AQ21</f>
        <v>2</v>
      </c>
      <c r="BA20" s="83">
        <f t="shared" si="10"/>
        <v>13</v>
      </c>
      <c r="BB20" s="83">
        <f t="shared" si="11"/>
        <v>24</v>
      </c>
      <c r="BC20" s="213">
        <f t="shared" si="12"/>
        <v>0.54166666666666663</v>
      </c>
      <c r="BD20" s="227">
        <f>'Global List of MEAL Indicators'!AR21</f>
        <v>4</v>
      </c>
      <c r="BE20" s="227">
        <f>'Global List of MEAL Indicators'!AS21</f>
        <v>1</v>
      </c>
      <c r="BF20" s="227">
        <f>'Global List of MEAL Indicators'!AT21</f>
        <v>1</v>
      </c>
      <c r="BG20" s="227">
        <f>'Global List of MEAL Indicators'!AU21</f>
        <v>3</v>
      </c>
      <c r="BH20" s="227">
        <f>'Global List of MEAL Indicators'!AV21</f>
        <v>1</v>
      </c>
      <c r="BI20" s="227">
        <f>'Global List of MEAL Indicators'!AW21</f>
        <v>3</v>
      </c>
      <c r="BJ20" s="227" t="str">
        <f>'Global List of MEAL Indicators'!AX21</f>
        <v>*</v>
      </c>
      <c r="BK20" s="227">
        <f>'Global List of MEAL Indicators'!AY21</f>
        <v>3</v>
      </c>
      <c r="BL20" s="227">
        <f>'Global List of MEAL Indicators'!AZ21</f>
        <v>1</v>
      </c>
      <c r="BM20" s="227" t="str">
        <f>'Global List of MEAL Indicators'!BA21</f>
        <v>*</v>
      </c>
      <c r="BN20" s="227">
        <f>'Global List of MEAL Indicators'!BB21</f>
        <v>1</v>
      </c>
      <c r="BO20" s="227">
        <f>'Global List of MEAL Indicators'!BC21</f>
        <v>2</v>
      </c>
      <c r="BP20" s="227" t="str">
        <f>'Global List of MEAL Indicators'!BD21</f>
        <v>*</v>
      </c>
      <c r="BQ20" s="227" t="str">
        <f>'Global List of MEAL Indicators'!BE21</f>
        <v>*</v>
      </c>
      <c r="BR20" s="227">
        <f>'Global List of MEAL Indicators'!BF21</f>
        <v>1</v>
      </c>
      <c r="BS20" s="159">
        <f t="shared" si="13"/>
        <v>21</v>
      </c>
      <c r="BT20" s="159">
        <f t="shared" si="0"/>
        <v>60</v>
      </c>
      <c r="BU20" s="193">
        <f t="shared" si="14"/>
        <v>0.35</v>
      </c>
      <c r="BV20" s="228">
        <f>'Global List of MEAL Indicators'!BG21</f>
        <v>4</v>
      </c>
      <c r="BW20" s="228">
        <f>'Global List of MEAL Indicators'!BH21</f>
        <v>4</v>
      </c>
      <c r="BX20" s="228">
        <f>'Global List of MEAL Indicators'!BI21</f>
        <v>1</v>
      </c>
      <c r="BY20" s="228">
        <f>'Global List of MEAL Indicators'!BJ21</f>
        <v>1</v>
      </c>
      <c r="BZ20" s="228">
        <f>'Global List of MEAL Indicators'!BK21</f>
        <v>1</v>
      </c>
      <c r="CA20" s="228">
        <f>'Global List of MEAL Indicators'!BL21</f>
        <v>3</v>
      </c>
      <c r="CB20" s="228">
        <f>'Global List of MEAL Indicators'!BM21</f>
        <v>3</v>
      </c>
      <c r="CC20" s="228" t="str">
        <f>'Global List of MEAL Indicators'!BN21</f>
        <v>*</v>
      </c>
      <c r="CD20" s="159">
        <f t="shared" si="15"/>
        <v>17</v>
      </c>
      <c r="CE20" s="159">
        <f t="shared" si="16"/>
        <v>32</v>
      </c>
      <c r="CF20" s="202">
        <f t="shared" si="17"/>
        <v>0.53125</v>
      </c>
      <c r="CG20" s="229">
        <f>'Global List of MEAL Indicators'!BO21</f>
        <v>2</v>
      </c>
      <c r="CH20" s="229">
        <f>'Global List of MEAL Indicators'!BP21</f>
        <v>1</v>
      </c>
      <c r="CI20" s="229">
        <f>'Global List of MEAL Indicators'!BQ21</f>
        <v>4</v>
      </c>
      <c r="CJ20" s="229">
        <f>'Global List of MEAL Indicators'!BR21</f>
        <v>3</v>
      </c>
      <c r="CK20" s="229">
        <f>'Global List of MEAL Indicators'!BS21</f>
        <v>3</v>
      </c>
      <c r="CL20" s="229">
        <f>'Global List of MEAL Indicators'!BT21</f>
        <v>3</v>
      </c>
      <c r="CM20" s="229">
        <f>'Global List of MEAL Indicators'!BU21</f>
        <v>2</v>
      </c>
      <c r="CN20" s="229">
        <f>'Global List of MEAL Indicators'!BV21</f>
        <v>4</v>
      </c>
      <c r="CO20" s="229">
        <f>'Global List of MEAL Indicators'!BW21</f>
        <v>3</v>
      </c>
      <c r="CP20" s="229">
        <f>'Global List of MEAL Indicators'!BX21</f>
        <v>4</v>
      </c>
      <c r="CQ20" s="229">
        <f>'Global List of MEAL Indicators'!BY21</f>
        <v>1</v>
      </c>
      <c r="CR20" s="159">
        <f t="shared" si="18"/>
        <v>30</v>
      </c>
      <c r="CS20" s="159">
        <f t="shared" si="19"/>
        <v>44</v>
      </c>
      <c r="CT20" s="217">
        <f t="shared" si="20"/>
        <v>0.68181818181818177</v>
      </c>
      <c r="CU20" s="226">
        <f>'Global List of MEAL Indicators'!BZ21</f>
        <v>3</v>
      </c>
      <c r="CV20" s="226">
        <f>'Global List of MEAL Indicators'!CA21</f>
        <v>3</v>
      </c>
      <c r="CW20" s="226">
        <f>'Global List of MEAL Indicators'!CB21</f>
        <v>4</v>
      </c>
      <c r="CX20" s="226" t="str">
        <f>'Global List of MEAL Indicators'!CC21</f>
        <v>*</v>
      </c>
      <c r="CY20" s="226">
        <f>'Global List of MEAL Indicators'!CD21</f>
        <v>4</v>
      </c>
      <c r="CZ20" s="170">
        <f t="shared" si="21"/>
        <v>14</v>
      </c>
      <c r="DA20" s="170">
        <f t="shared" si="22"/>
        <v>20</v>
      </c>
      <c r="DB20" s="213">
        <f t="shared" si="23"/>
        <v>0.7</v>
      </c>
      <c r="DC20" s="16"/>
    </row>
    <row r="21" spans="1:107" x14ac:dyDescent="0.25">
      <c r="A21" s="3" t="s">
        <v>54</v>
      </c>
      <c r="B21" s="3">
        <v>2017</v>
      </c>
      <c r="C21" s="334" t="s">
        <v>429</v>
      </c>
      <c r="D21" s="223">
        <f>'Global List of MEAL Indicators'!D22</f>
        <v>1</v>
      </c>
      <c r="E21" s="223" t="str">
        <f>'Global List of MEAL Indicators'!E22</f>
        <v>*</v>
      </c>
      <c r="F21" s="223" t="str">
        <f>'Global List of MEAL Indicators'!F22</f>
        <v>*</v>
      </c>
      <c r="G21" s="223" t="str">
        <f>'Global List of MEAL Indicators'!G22</f>
        <v>*</v>
      </c>
      <c r="H21" s="223" t="str">
        <f>'Global List of MEAL Indicators'!H22</f>
        <v>*</v>
      </c>
      <c r="I21" s="223" t="str">
        <f>'Global List of MEAL Indicators'!I22</f>
        <v>*</v>
      </c>
      <c r="J21" s="223">
        <f>'Global List of MEAL Indicators'!J22</f>
        <v>1</v>
      </c>
      <c r="K21" s="223">
        <f>'Global List of MEAL Indicators'!K22</f>
        <v>1</v>
      </c>
      <c r="L21" s="223">
        <f>'Global List of MEAL Indicators'!L22</f>
        <v>1</v>
      </c>
      <c r="M21" s="223">
        <f>'Global List of MEAL Indicators'!M22</f>
        <v>1</v>
      </c>
      <c r="N21" s="223">
        <f>'Global List of MEAL Indicators'!N22</f>
        <v>1</v>
      </c>
      <c r="O21" s="223">
        <f>'Global List of MEAL Indicators'!O22</f>
        <v>1</v>
      </c>
      <c r="P21" s="82">
        <f t="shared" si="1"/>
        <v>7</v>
      </c>
      <c r="Q21" s="82">
        <f t="shared" si="2"/>
        <v>48</v>
      </c>
      <c r="R21" s="193">
        <f t="shared" si="3"/>
        <v>0.14583333333333334</v>
      </c>
      <c r="S21" s="224" t="str">
        <f>'Global List of MEAL Indicators'!P22</f>
        <v>*</v>
      </c>
      <c r="T21" s="224" t="str">
        <f>'Global List of MEAL Indicators'!Q22</f>
        <v>*</v>
      </c>
      <c r="U21" s="224" t="str">
        <f>'Global List of MEAL Indicators'!R22</f>
        <v>*</v>
      </c>
      <c r="V21" s="224">
        <f>'Global List of MEAL Indicators'!S22</f>
        <v>1</v>
      </c>
      <c r="W21" s="224">
        <f>'Global List of MEAL Indicators'!T22</f>
        <v>1</v>
      </c>
      <c r="X21" s="224">
        <f>'Global List of MEAL Indicators'!U22</f>
        <v>3</v>
      </c>
      <c r="Y21" s="224" t="str">
        <f>'Global List of MEAL Indicators'!V22</f>
        <v>*</v>
      </c>
      <c r="Z21" s="82">
        <f t="shared" si="4"/>
        <v>5</v>
      </c>
      <c r="AA21" s="82">
        <f t="shared" si="5"/>
        <v>28</v>
      </c>
      <c r="AB21" s="202">
        <f t="shared" si="6"/>
        <v>0.17857142857142858</v>
      </c>
      <c r="AC21" s="225">
        <f>'Global List of MEAL Indicators'!W22</f>
        <v>2</v>
      </c>
      <c r="AD21" s="225" t="str">
        <f>'Global List of MEAL Indicators'!X22</f>
        <v>*</v>
      </c>
      <c r="AE21" s="225" t="str">
        <f>'Global List of MEAL Indicators'!Y22</f>
        <v>*</v>
      </c>
      <c r="AF21" s="225">
        <f>'Global List of MEAL Indicators'!Z22</f>
        <v>4</v>
      </c>
      <c r="AG21" s="225">
        <f>'Global List of MEAL Indicators'!AA22</f>
        <v>4</v>
      </c>
      <c r="AH21" s="225">
        <f>'Global List of MEAL Indicators'!AB22</f>
        <v>3</v>
      </c>
      <c r="AI21" s="225" t="str">
        <f>'Global List of MEAL Indicators'!AC22</f>
        <v>*</v>
      </c>
      <c r="AJ21" s="225">
        <f>'Global List of MEAL Indicators'!AD22</f>
        <v>4</v>
      </c>
      <c r="AK21" s="225">
        <f>'Global List of MEAL Indicators'!AE22</f>
        <v>2</v>
      </c>
      <c r="AL21" s="225">
        <f>'Global List of MEAL Indicators'!AF22</f>
        <v>2</v>
      </c>
      <c r="AM21" s="225">
        <f>'Global List of MEAL Indicators'!AG22</f>
        <v>1</v>
      </c>
      <c r="AN21" s="225">
        <f>'Global List of MEAL Indicators'!AH22</f>
        <v>3</v>
      </c>
      <c r="AO21" s="225">
        <f>'Global List of MEAL Indicators'!AI22</f>
        <v>4</v>
      </c>
      <c r="AP21" s="225">
        <f>'Global List of MEAL Indicators'!AJ22</f>
        <v>1</v>
      </c>
      <c r="AQ21" s="225" t="str">
        <f>'Global List of MEAL Indicators'!AK22</f>
        <v>*</v>
      </c>
      <c r="AR21" s="83">
        <f t="shared" si="7"/>
        <v>30</v>
      </c>
      <c r="AS21" s="83">
        <f t="shared" si="8"/>
        <v>60</v>
      </c>
      <c r="AT21" s="217">
        <f t="shared" si="9"/>
        <v>0.5</v>
      </c>
      <c r="AU21" s="226">
        <f>'Global List of MEAL Indicators'!AL22</f>
        <v>4</v>
      </c>
      <c r="AV21" s="226">
        <f>'Global List of MEAL Indicators'!AM22</f>
        <v>4</v>
      </c>
      <c r="AW21" s="226">
        <f>'Global List of MEAL Indicators'!AN22</f>
        <v>2</v>
      </c>
      <c r="AX21" s="226">
        <f>'Global List of MEAL Indicators'!AO22</f>
        <v>1</v>
      </c>
      <c r="AY21" s="226">
        <f>'Global List of MEAL Indicators'!AP22</f>
        <v>2</v>
      </c>
      <c r="AZ21" s="226">
        <f>'Global List of MEAL Indicators'!AQ22</f>
        <v>2</v>
      </c>
      <c r="BA21" s="83">
        <f t="shared" si="10"/>
        <v>15</v>
      </c>
      <c r="BB21" s="83">
        <f t="shared" si="11"/>
        <v>24</v>
      </c>
      <c r="BC21" s="213">
        <f t="shared" si="12"/>
        <v>0.625</v>
      </c>
      <c r="BD21" s="227">
        <f>'Global List of MEAL Indicators'!AR22</f>
        <v>2</v>
      </c>
      <c r="BE21" s="227">
        <f>'Global List of MEAL Indicators'!AS22</f>
        <v>4</v>
      </c>
      <c r="BF21" s="227">
        <f>'Global List of MEAL Indicators'!AT22</f>
        <v>3</v>
      </c>
      <c r="BG21" s="227">
        <f>'Global List of MEAL Indicators'!AU22</f>
        <v>2</v>
      </c>
      <c r="BH21" s="227">
        <f>'Global List of MEAL Indicators'!AV22</f>
        <v>1</v>
      </c>
      <c r="BI21" s="227">
        <f>'Global List of MEAL Indicators'!AW22</f>
        <v>2</v>
      </c>
      <c r="BJ21" s="227">
        <f>'Global List of MEAL Indicators'!AX22</f>
        <v>2</v>
      </c>
      <c r="BK21" s="227">
        <f>'Global List of MEAL Indicators'!AY22</f>
        <v>1</v>
      </c>
      <c r="BL21" s="227">
        <f>'Global List of MEAL Indicators'!AZ22</f>
        <v>4</v>
      </c>
      <c r="BM21" s="227" t="str">
        <f>'Global List of MEAL Indicators'!BA22</f>
        <v>*</v>
      </c>
      <c r="BN21" s="227">
        <f>'Global List of MEAL Indicators'!BB22</f>
        <v>3</v>
      </c>
      <c r="BO21" s="227">
        <f>'Global List of MEAL Indicators'!BC22</f>
        <v>3</v>
      </c>
      <c r="BP21" s="227" t="str">
        <f>'Global List of MEAL Indicators'!BD22</f>
        <v>*</v>
      </c>
      <c r="BQ21" s="227" t="str">
        <f>'Global List of MEAL Indicators'!BE22</f>
        <v>*</v>
      </c>
      <c r="BR21" s="227">
        <f>'Global List of MEAL Indicators'!BF22</f>
        <v>4</v>
      </c>
      <c r="BS21" s="159">
        <f t="shared" si="13"/>
        <v>31</v>
      </c>
      <c r="BT21" s="159">
        <f t="shared" si="0"/>
        <v>60</v>
      </c>
      <c r="BU21" s="193">
        <f t="shared" si="14"/>
        <v>0.51666666666666672</v>
      </c>
      <c r="BV21" s="228">
        <f>'Global List of MEAL Indicators'!BG22</f>
        <v>1</v>
      </c>
      <c r="BW21" s="228">
        <f>'Global List of MEAL Indicators'!BH22</f>
        <v>2</v>
      </c>
      <c r="BX21" s="228" t="str">
        <f>'Global List of MEAL Indicators'!BI22</f>
        <v>*</v>
      </c>
      <c r="BY21" s="228">
        <f>'Global List of MEAL Indicators'!BJ22</f>
        <v>2</v>
      </c>
      <c r="BZ21" s="228">
        <f>'Global List of MEAL Indicators'!BK22</f>
        <v>3</v>
      </c>
      <c r="CA21" s="228">
        <f>'Global List of MEAL Indicators'!BL22</f>
        <v>3</v>
      </c>
      <c r="CB21" s="228" t="str">
        <f>'Global List of MEAL Indicators'!BM22</f>
        <v>*</v>
      </c>
      <c r="CC21" s="228" t="str">
        <f>'Global List of MEAL Indicators'!BN22</f>
        <v>*</v>
      </c>
      <c r="CD21" s="159">
        <f t="shared" si="15"/>
        <v>11</v>
      </c>
      <c r="CE21" s="159">
        <f t="shared" si="16"/>
        <v>32</v>
      </c>
      <c r="CF21" s="202">
        <f t="shared" si="17"/>
        <v>0.34375</v>
      </c>
      <c r="CG21" s="229">
        <f>'Global List of MEAL Indicators'!BO22</f>
        <v>4</v>
      </c>
      <c r="CH21" s="229">
        <f>'Global List of MEAL Indicators'!BP22</f>
        <v>3</v>
      </c>
      <c r="CI21" s="229">
        <f>'Global List of MEAL Indicators'!BQ22</f>
        <v>2</v>
      </c>
      <c r="CJ21" s="229">
        <f>'Global List of MEAL Indicators'!BR22</f>
        <v>4</v>
      </c>
      <c r="CK21" s="229">
        <f>'Global List of MEAL Indicators'!BS22</f>
        <v>1</v>
      </c>
      <c r="CL21" s="229">
        <f>'Global List of MEAL Indicators'!BT22</f>
        <v>1</v>
      </c>
      <c r="CM21" s="229">
        <f>'Global List of MEAL Indicators'!BU22</f>
        <v>3</v>
      </c>
      <c r="CN21" s="229">
        <f>'Global List of MEAL Indicators'!BV22</f>
        <v>1</v>
      </c>
      <c r="CO21" s="229">
        <f>'Global List of MEAL Indicators'!BW22</f>
        <v>2</v>
      </c>
      <c r="CP21" s="229">
        <f>'Global List of MEAL Indicators'!BX22</f>
        <v>1</v>
      </c>
      <c r="CQ21" s="229">
        <f>'Global List of MEAL Indicators'!BY22</f>
        <v>3</v>
      </c>
      <c r="CR21" s="159">
        <f t="shared" si="18"/>
        <v>25</v>
      </c>
      <c r="CS21" s="159">
        <f t="shared" si="19"/>
        <v>44</v>
      </c>
      <c r="CT21" s="217">
        <f t="shared" si="20"/>
        <v>0.56818181818181823</v>
      </c>
      <c r="CU21" s="226">
        <f>'Global List of MEAL Indicators'!BZ22</f>
        <v>4</v>
      </c>
      <c r="CV21" s="226">
        <f>'Global List of MEAL Indicators'!CA22</f>
        <v>3</v>
      </c>
      <c r="CW21" s="226">
        <f>'Global List of MEAL Indicators'!CB22</f>
        <v>4</v>
      </c>
      <c r="CX21" s="226" t="str">
        <f>'Global List of MEAL Indicators'!CC22</f>
        <v>*</v>
      </c>
      <c r="CY21" s="226">
        <f>'Global List of MEAL Indicators'!CD22</f>
        <v>2</v>
      </c>
      <c r="CZ21" s="170">
        <f t="shared" si="21"/>
        <v>13</v>
      </c>
      <c r="DA21" s="170">
        <f t="shared" si="22"/>
        <v>20</v>
      </c>
      <c r="DB21" s="213">
        <f t="shared" si="23"/>
        <v>0.65</v>
      </c>
      <c r="DC21" s="16"/>
    </row>
    <row r="22" spans="1:107" x14ac:dyDescent="0.25">
      <c r="A22" s="3" t="s">
        <v>55</v>
      </c>
      <c r="B22" s="3">
        <v>2011</v>
      </c>
      <c r="C22" s="334" t="s">
        <v>429</v>
      </c>
      <c r="D22" s="223">
        <f>'Global List of MEAL Indicators'!D23</f>
        <v>4</v>
      </c>
      <c r="E22" s="223">
        <f>'Global List of MEAL Indicators'!E23</f>
        <v>1</v>
      </c>
      <c r="F22" s="223">
        <f>'Global List of MEAL Indicators'!F23</f>
        <v>3</v>
      </c>
      <c r="G22" s="223">
        <f>'Global List of MEAL Indicators'!G23</f>
        <v>1</v>
      </c>
      <c r="H22" s="223">
        <f>'Global List of MEAL Indicators'!H23</f>
        <v>1</v>
      </c>
      <c r="I22" s="223">
        <f>'Global List of MEAL Indicators'!I23</f>
        <v>3</v>
      </c>
      <c r="J22" s="223">
        <f>'Global List of MEAL Indicators'!J23</f>
        <v>1</v>
      </c>
      <c r="K22" s="223">
        <f>'Global List of MEAL Indicators'!K23</f>
        <v>1</v>
      </c>
      <c r="L22" s="223">
        <f>'Global List of MEAL Indicators'!L23</f>
        <v>3</v>
      </c>
      <c r="M22" s="223">
        <f>'Global List of MEAL Indicators'!M23</f>
        <v>4</v>
      </c>
      <c r="N22" s="223">
        <f>'Global List of MEAL Indicators'!N23</f>
        <v>4</v>
      </c>
      <c r="O22" s="223">
        <f>'Global List of MEAL Indicators'!O23</f>
        <v>2</v>
      </c>
      <c r="P22" s="82">
        <f t="shared" si="1"/>
        <v>28</v>
      </c>
      <c r="Q22" s="82">
        <f t="shared" si="2"/>
        <v>48</v>
      </c>
      <c r="R22" s="193">
        <f t="shared" si="3"/>
        <v>0.58333333333333337</v>
      </c>
      <c r="S22" s="224">
        <f>'Global List of MEAL Indicators'!P23</f>
        <v>3</v>
      </c>
      <c r="T22" s="224" t="str">
        <f>'Global List of MEAL Indicators'!Q23</f>
        <v>*</v>
      </c>
      <c r="U22" s="224" t="str">
        <f>'Global List of MEAL Indicators'!R23</f>
        <v>*</v>
      </c>
      <c r="V22" s="224">
        <f>'Global List of MEAL Indicators'!S23</f>
        <v>4</v>
      </c>
      <c r="W22" s="224">
        <f>'Global List of MEAL Indicators'!T23</f>
        <v>4</v>
      </c>
      <c r="X22" s="224">
        <f>'Global List of MEAL Indicators'!U23</f>
        <v>2</v>
      </c>
      <c r="Y22" s="224" t="str">
        <f>'Global List of MEAL Indicators'!V23</f>
        <v>*</v>
      </c>
      <c r="Z22" s="82">
        <f t="shared" si="4"/>
        <v>13</v>
      </c>
      <c r="AA22" s="82">
        <f t="shared" si="5"/>
        <v>28</v>
      </c>
      <c r="AB22" s="202">
        <f t="shared" si="6"/>
        <v>0.4642857142857143</v>
      </c>
      <c r="AC22" s="225">
        <f>'Global List of MEAL Indicators'!W23</f>
        <v>2</v>
      </c>
      <c r="AD22" s="225">
        <f>'Global List of MEAL Indicators'!X23</f>
        <v>2</v>
      </c>
      <c r="AE22" s="225">
        <f>'Global List of MEAL Indicators'!Y23</f>
        <v>1</v>
      </c>
      <c r="AF22" s="225">
        <f>'Global List of MEAL Indicators'!Z23</f>
        <v>3</v>
      </c>
      <c r="AG22" s="225">
        <f>'Global List of MEAL Indicators'!AA23</f>
        <v>2</v>
      </c>
      <c r="AH22" s="225">
        <f>'Global List of MEAL Indicators'!AB23</f>
        <v>2</v>
      </c>
      <c r="AI22" s="225">
        <f>'Global List of MEAL Indicators'!AC23</f>
        <v>1</v>
      </c>
      <c r="AJ22" s="225">
        <f>'Global List of MEAL Indicators'!AD23</f>
        <v>2</v>
      </c>
      <c r="AK22" s="225">
        <f>'Global List of MEAL Indicators'!AE23</f>
        <v>3</v>
      </c>
      <c r="AL22" s="225">
        <f>'Global List of MEAL Indicators'!AF23</f>
        <v>4</v>
      </c>
      <c r="AM22" s="225">
        <f>'Global List of MEAL Indicators'!AG23</f>
        <v>1</v>
      </c>
      <c r="AN22" s="225">
        <f>'Global List of MEAL Indicators'!AH23</f>
        <v>2</v>
      </c>
      <c r="AO22" s="225">
        <f>'Global List of MEAL Indicators'!AI23</f>
        <v>1</v>
      </c>
      <c r="AP22" s="225">
        <f>'Global List of MEAL Indicators'!AJ23</f>
        <v>1</v>
      </c>
      <c r="AQ22" s="225" t="str">
        <f>'Global List of MEAL Indicators'!AK23</f>
        <v>*</v>
      </c>
      <c r="AR22" s="83">
        <f t="shared" si="7"/>
        <v>27</v>
      </c>
      <c r="AS22" s="83">
        <f t="shared" si="8"/>
        <v>60</v>
      </c>
      <c r="AT22" s="217">
        <f t="shared" si="9"/>
        <v>0.45</v>
      </c>
      <c r="AU22" s="226">
        <f>'Global List of MEAL Indicators'!AL23</f>
        <v>4</v>
      </c>
      <c r="AV22" s="226">
        <f>'Global List of MEAL Indicators'!AM23</f>
        <v>3</v>
      </c>
      <c r="AW22" s="226" t="str">
        <f>'Global List of MEAL Indicators'!AN23</f>
        <v>*</v>
      </c>
      <c r="AX22" s="226">
        <f>'Global List of MEAL Indicators'!AO23</f>
        <v>1</v>
      </c>
      <c r="AY22" s="226">
        <f>'Global List of MEAL Indicators'!AP23</f>
        <v>2</v>
      </c>
      <c r="AZ22" s="226">
        <f>'Global List of MEAL Indicators'!AQ23</f>
        <v>3</v>
      </c>
      <c r="BA22" s="83">
        <f t="shared" si="10"/>
        <v>13</v>
      </c>
      <c r="BB22" s="83">
        <f t="shared" si="11"/>
        <v>24</v>
      </c>
      <c r="BC22" s="213">
        <f t="shared" si="12"/>
        <v>0.54166666666666663</v>
      </c>
      <c r="BD22" s="227">
        <f>'Global List of MEAL Indicators'!AR23</f>
        <v>2</v>
      </c>
      <c r="BE22" s="227">
        <f>'Global List of MEAL Indicators'!AS23</f>
        <v>3</v>
      </c>
      <c r="BF22" s="227">
        <f>'Global List of MEAL Indicators'!AT23</f>
        <v>3</v>
      </c>
      <c r="BG22" s="227">
        <f>'Global List of MEAL Indicators'!AU23</f>
        <v>2</v>
      </c>
      <c r="BH22" s="227">
        <f>'Global List of MEAL Indicators'!AV23</f>
        <v>3</v>
      </c>
      <c r="BI22" s="227">
        <f>'Global List of MEAL Indicators'!AW23</f>
        <v>3</v>
      </c>
      <c r="BJ22" s="227">
        <f>'Global List of MEAL Indicators'!AX23</f>
        <v>2</v>
      </c>
      <c r="BK22" s="227">
        <f>'Global List of MEAL Indicators'!AY23</f>
        <v>3</v>
      </c>
      <c r="BL22" s="227">
        <f>'Global List of MEAL Indicators'!AZ23</f>
        <v>4</v>
      </c>
      <c r="BM22" s="227" t="str">
        <f>'Global List of MEAL Indicators'!BA23</f>
        <v>*</v>
      </c>
      <c r="BN22" s="227">
        <f>'Global List of MEAL Indicators'!BB23</f>
        <v>2</v>
      </c>
      <c r="BO22" s="227">
        <f>'Global List of MEAL Indicators'!BC23</f>
        <v>3</v>
      </c>
      <c r="BP22" s="227">
        <f>'Global List of MEAL Indicators'!BD23</f>
        <v>1</v>
      </c>
      <c r="BQ22" s="227" t="str">
        <f>'Global List of MEAL Indicators'!BE23</f>
        <v>*</v>
      </c>
      <c r="BR22" s="227">
        <f>'Global List of MEAL Indicators'!BF23</f>
        <v>4</v>
      </c>
      <c r="BS22" s="159">
        <f t="shared" si="13"/>
        <v>35</v>
      </c>
      <c r="BT22" s="159">
        <f t="shared" si="0"/>
        <v>60</v>
      </c>
      <c r="BU22" s="193">
        <f t="shared" si="14"/>
        <v>0.58333333333333337</v>
      </c>
      <c r="BV22" s="228">
        <f>'Global List of MEAL Indicators'!BG23</f>
        <v>3</v>
      </c>
      <c r="BW22" s="228">
        <f>'Global List of MEAL Indicators'!BH23</f>
        <v>3</v>
      </c>
      <c r="BX22" s="228">
        <f>'Global List of MEAL Indicators'!BI23</f>
        <v>1</v>
      </c>
      <c r="BY22" s="228">
        <f>'Global List of MEAL Indicators'!BJ23</f>
        <v>1</v>
      </c>
      <c r="BZ22" s="228">
        <f>'Global List of MEAL Indicators'!BK23</f>
        <v>2</v>
      </c>
      <c r="CA22" s="228">
        <f>'Global List of MEAL Indicators'!BL23</f>
        <v>2</v>
      </c>
      <c r="CB22" s="228" t="str">
        <f>'Global List of MEAL Indicators'!BM23</f>
        <v>*</v>
      </c>
      <c r="CC22" s="228" t="str">
        <f>'Global List of MEAL Indicators'!BN23</f>
        <v>*</v>
      </c>
      <c r="CD22" s="159">
        <f t="shared" si="15"/>
        <v>12</v>
      </c>
      <c r="CE22" s="159">
        <f t="shared" si="16"/>
        <v>32</v>
      </c>
      <c r="CF22" s="202">
        <f t="shared" si="17"/>
        <v>0.375</v>
      </c>
      <c r="CG22" s="229">
        <f>'Global List of MEAL Indicators'!BO23</f>
        <v>3</v>
      </c>
      <c r="CH22" s="229">
        <f>'Global List of MEAL Indicators'!BP23</f>
        <v>3</v>
      </c>
      <c r="CI22" s="229">
        <f>'Global List of MEAL Indicators'!BQ23</f>
        <v>4</v>
      </c>
      <c r="CJ22" s="229">
        <f>'Global List of MEAL Indicators'!BR23</f>
        <v>2</v>
      </c>
      <c r="CK22" s="229">
        <f>'Global List of MEAL Indicators'!BS23</f>
        <v>1</v>
      </c>
      <c r="CL22" s="229">
        <f>'Global List of MEAL Indicators'!BT23</f>
        <v>1</v>
      </c>
      <c r="CM22" s="229">
        <f>'Global List of MEAL Indicators'!BU23</f>
        <v>3</v>
      </c>
      <c r="CN22" s="229">
        <f>'Global List of MEAL Indicators'!BV23</f>
        <v>1</v>
      </c>
      <c r="CO22" s="229">
        <f>'Global List of MEAL Indicators'!BW23</f>
        <v>3</v>
      </c>
      <c r="CP22" s="229">
        <f>'Global List of MEAL Indicators'!BX23</f>
        <v>2</v>
      </c>
      <c r="CQ22" s="229">
        <f>'Global List of MEAL Indicators'!BY23</f>
        <v>2</v>
      </c>
      <c r="CR22" s="159">
        <f t="shared" si="18"/>
        <v>25</v>
      </c>
      <c r="CS22" s="159">
        <f t="shared" si="19"/>
        <v>44</v>
      </c>
      <c r="CT22" s="217">
        <f t="shared" si="20"/>
        <v>0.56818181818181823</v>
      </c>
      <c r="CU22" s="226">
        <f>'Global List of MEAL Indicators'!BZ23</f>
        <v>2</v>
      </c>
      <c r="CV22" s="226">
        <f>'Global List of MEAL Indicators'!CA23</f>
        <v>3</v>
      </c>
      <c r="CW22" s="226">
        <f>'Global List of MEAL Indicators'!CB23</f>
        <v>2</v>
      </c>
      <c r="CX22" s="226">
        <f>'Global List of MEAL Indicators'!CC23</f>
        <v>3</v>
      </c>
      <c r="CY22" s="226">
        <f>'Global List of MEAL Indicators'!CD23</f>
        <v>2</v>
      </c>
      <c r="CZ22" s="170">
        <f t="shared" si="21"/>
        <v>12</v>
      </c>
      <c r="DA22" s="170">
        <f t="shared" si="22"/>
        <v>20</v>
      </c>
      <c r="DB22" s="213">
        <f t="shared" si="23"/>
        <v>0.6</v>
      </c>
      <c r="DC22" s="16"/>
    </row>
    <row r="23" spans="1:107" x14ac:dyDescent="0.25">
      <c r="A23" s="3" t="s">
        <v>56</v>
      </c>
      <c r="B23" s="3">
        <v>2011</v>
      </c>
      <c r="C23" s="334" t="s">
        <v>429</v>
      </c>
      <c r="D23" s="223">
        <f>'Global List of MEAL Indicators'!D24</f>
        <v>4</v>
      </c>
      <c r="E23" s="223">
        <f>'Global List of MEAL Indicators'!E24</f>
        <v>3</v>
      </c>
      <c r="F23" s="223">
        <f>'Global List of MEAL Indicators'!F24</f>
        <v>2</v>
      </c>
      <c r="G23" s="223">
        <f>'Global List of MEAL Indicators'!G24</f>
        <v>1</v>
      </c>
      <c r="H23" s="223">
        <f>'Global List of MEAL Indicators'!H24</f>
        <v>3</v>
      </c>
      <c r="I23" s="223">
        <f>'Global List of MEAL Indicators'!I24</f>
        <v>2</v>
      </c>
      <c r="J23" s="223">
        <f>'Global List of MEAL Indicators'!J24</f>
        <v>1</v>
      </c>
      <c r="K23" s="223">
        <f>'Global List of MEAL Indicators'!K24</f>
        <v>1</v>
      </c>
      <c r="L23" s="223">
        <f>'Global List of MEAL Indicators'!L24</f>
        <v>3</v>
      </c>
      <c r="M23" s="223">
        <f>'Global List of MEAL Indicators'!M24</f>
        <v>3</v>
      </c>
      <c r="N23" s="223">
        <f>'Global List of MEAL Indicators'!N24</f>
        <v>2</v>
      </c>
      <c r="O23" s="223">
        <f>'Global List of MEAL Indicators'!O24</f>
        <v>3</v>
      </c>
      <c r="P23" s="82">
        <f t="shared" si="1"/>
        <v>28</v>
      </c>
      <c r="Q23" s="82">
        <f t="shared" si="2"/>
        <v>48</v>
      </c>
      <c r="R23" s="193">
        <f t="shared" si="3"/>
        <v>0.58333333333333337</v>
      </c>
      <c r="S23" s="224">
        <f>'Global List of MEAL Indicators'!P24</f>
        <v>3</v>
      </c>
      <c r="T23" s="224" t="str">
        <f>'Global List of MEAL Indicators'!Q24</f>
        <v>*</v>
      </c>
      <c r="U23" s="224" t="str">
        <f>'Global List of MEAL Indicators'!R24</f>
        <v>*</v>
      </c>
      <c r="V23" s="224">
        <f>'Global List of MEAL Indicators'!S24</f>
        <v>4</v>
      </c>
      <c r="W23" s="224">
        <f>'Global List of MEAL Indicators'!T24</f>
        <v>2</v>
      </c>
      <c r="X23" s="224">
        <f>'Global List of MEAL Indicators'!U24</f>
        <v>2</v>
      </c>
      <c r="Y23" s="224">
        <f>'Global List of MEAL Indicators'!V24</f>
        <v>1</v>
      </c>
      <c r="Z23" s="82">
        <f t="shared" si="4"/>
        <v>12</v>
      </c>
      <c r="AA23" s="82">
        <f t="shared" si="5"/>
        <v>28</v>
      </c>
      <c r="AB23" s="202">
        <f t="shared" si="6"/>
        <v>0.42857142857142855</v>
      </c>
      <c r="AC23" s="225">
        <f>'Global List of MEAL Indicators'!W24</f>
        <v>2</v>
      </c>
      <c r="AD23" s="225">
        <f>'Global List of MEAL Indicators'!X24</f>
        <v>3</v>
      </c>
      <c r="AE23" s="225">
        <f>'Global List of MEAL Indicators'!Y24</f>
        <v>1</v>
      </c>
      <c r="AF23" s="225">
        <f>'Global List of MEAL Indicators'!Z24</f>
        <v>4</v>
      </c>
      <c r="AG23" s="225">
        <f>'Global List of MEAL Indicators'!AA24</f>
        <v>3</v>
      </c>
      <c r="AH23" s="225">
        <f>'Global List of MEAL Indicators'!AB24</f>
        <v>2</v>
      </c>
      <c r="AI23" s="225">
        <f>'Global List of MEAL Indicators'!AC24</f>
        <v>2</v>
      </c>
      <c r="AJ23" s="225">
        <f>'Global List of MEAL Indicators'!AD24</f>
        <v>2</v>
      </c>
      <c r="AK23" s="225">
        <f>'Global List of MEAL Indicators'!AE24</f>
        <v>3</v>
      </c>
      <c r="AL23" s="225">
        <f>'Global List of MEAL Indicators'!AF24</f>
        <v>4</v>
      </c>
      <c r="AM23" s="225">
        <f>'Global List of MEAL Indicators'!AG24</f>
        <v>2</v>
      </c>
      <c r="AN23" s="225">
        <f>'Global List of MEAL Indicators'!AH24</f>
        <v>2</v>
      </c>
      <c r="AO23" s="225">
        <f>'Global List of MEAL Indicators'!AI24</f>
        <v>4</v>
      </c>
      <c r="AP23" s="225">
        <f>'Global List of MEAL Indicators'!AJ24</f>
        <v>3</v>
      </c>
      <c r="AQ23" s="225">
        <f>'Global List of MEAL Indicators'!AK24</f>
        <v>2</v>
      </c>
      <c r="AR23" s="83">
        <f t="shared" si="7"/>
        <v>39</v>
      </c>
      <c r="AS23" s="83">
        <f t="shared" si="8"/>
        <v>60</v>
      </c>
      <c r="AT23" s="217">
        <f t="shared" si="9"/>
        <v>0.65</v>
      </c>
      <c r="AU23" s="226">
        <f>'Global List of MEAL Indicators'!AL24</f>
        <v>4</v>
      </c>
      <c r="AV23" s="226">
        <f>'Global List of MEAL Indicators'!AM24</f>
        <v>3</v>
      </c>
      <c r="AW23" s="226">
        <f>'Global List of MEAL Indicators'!AN24</f>
        <v>3</v>
      </c>
      <c r="AX23" s="226">
        <f>'Global List of MEAL Indicators'!AO24</f>
        <v>1</v>
      </c>
      <c r="AY23" s="226">
        <f>'Global List of MEAL Indicators'!AP24</f>
        <v>4</v>
      </c>
      <c r="AZ23" s="226">
        <f>'Global List of MEAL Indicators'!AQ24</f>
        <v>4</v>
      </c>
      <c r="BA23" s="83">
        <f t="shared" si="10"/>
        <v>19</v>
      </c>
      <c r="BB23" s="83">
        <f t="shared" si="11"/>
        <v>24</v>
      </c>
      <c r="BC23" s="213">
        <f t="shared" si="12"/>
        <v>0.79166666666666663</v>
      </c>
      <c r="BD23" s="227">
        <f>'Global List of MEAL Indicators'!AR24</f>
        <v>3</v>
      </c>
      <c r="BE23" s="227">
        <f>'Global List of MEAL Indicators'!AS24</f>
        <v>3</v>
      </c>
      <c r="BF23" s="227">
        <f>'Global List of MEAL Indicators'!AT24</f>
        <v>1</v>
      </c>
      <c r="BG23" s="227">
        <f>'Global List of MEAL Indicators'!AU24</f>
        <v>1</v>
      </c>
      <c r="BH23" s="227">
        <f>'Global List of MEAL Indicators'!AV24</f>
        <v>2</v>
      </c>
      <c r="BI23" s="227">
        <f>'Global List of MEAL Indicators'!AW24</f>
        <v>3</v>
      </c>
      <c r="BJ23" s="227">
        <f>'Global List of MEAL Indicators'!AX24</f>
        <v>2</v>
      </c>
      <c r="BK23" s="227">
        <f>'Global List of MEAL Indicators'!AY24</f>
        <v>3</v>
      </c>
      <c r="BL23" s="227">
        <f>'Global List of MEAL Indicators'!AZ24</f>
        <v>4</v>
      </c>
      <c r="BM23" s="227">
        <f>'Global List of MEAL Indicators'!BA24</f>
        <v>2</v>
      </c>
      <c r="BN23" s="227">
        <f>'Global List of MEAL Indicators'!BB24</f>
        <v>3</v>
      </c>
      <c r="BO23" s="227">
        <f>'Global List of MEAL Indicators'!BC24</f>
        <v>4</v>
      </c>
      <c r="BP23" s="227">
        <f>'Global List of MEAL Indicators'!BD24</f>
        <v>1</v>
      </c>
      <c r="BQ23" s="227" t="str">
        <f>'Global List of MEAL Indicators'!BE24</f>
        <v>*</v>
      </c>
      <c r="BR23" s="227">
        <f>'Global List of MEAL Indicators'!BF24</f>
        <v>4</v>
      </c>
      <c r="BS23" s="159">
        <f t="shared" si="13"/>
        <v>36</v>
      </c>
      <c r="BT23" s="159">
        <f t="shared" si="0"/>
        <v>60</v>
      </c>
      <c r="BU23" s="193">
        <f t="shared" si="14"/>
        <v>0.6</v>
      </c>
      <c r="BV23" s="228">
        <f>'Global List of MEAL Indicators'!BG24</f>
        <v>4</v>
      </c>
      <c r="BW23" s="228">
        <f>'Global List of MEAL Indicators'!BH24</f>
        <v>3</v>
      </c>
      <c r="BX23" s="228">
        <f>'Global List of MEAL Indicators'!BI24</f>
        <v>2</v>
      </c>
      <c r="BY23" s="228">
        <f>'Global List of MEAL Indicators'!BJ24</f>
        <v>2</v>
      </c>
      <c r="BZ23" s="228">
        <f>'Global List of MEAL Indicators'!BK24</f>
        <v>3</v>
      </c>
      <c r="CA23" s="228">
        <f>'Global List of MEAL Indicators'!BL24</f>
        <v>3</v>
      </c>
      <c r="CB23" s="228">
        <f>'Global List of MEAL Indicators'!BM24</f>
        <v>3</v>
      </c>
      <c r="CC23" s="228" t="str">
        <f>'Global List of MEAL Indicators'!BN24</f>
        <v>*</v>
      </c>
      <c r="CD23" s="159">
        <f t="shared" si="15"/>
        <v>20</v>
      </c>
      <c r="CE23" s="159">
        <f t="shared" si="16"/>
        <v>32</v>
      </c>
      <c r="CF23" s="202">
        <f t="shared" si="17"/>
        <v>0.625</v>
      </c>
      <c r="CG23" s="229">
        <f>'Global List of MEAL Indicators'!BO24</f>
        <v>4</v>
      </c>
      <c r="CH23" s="229">
        <f>'Global List of MEAL Indicators'!BP24</f>
        <v>3</v>
      </c>
      <c r="CI23" s="229">
        <f>'Global List of MEAL Indicators'!BQ24</f>
        <v>4</v>
      </c>
      <c r="CJ23" s="229">
        <f>'Global List of MEAL Indicators'!BR24</f>
        <v>4</v>
      </c>
      <c r="CK23" s="229">
        <f>'Global List of MEAL Indicators'!BS24</f>
        <v>1</v>
      </c>
      <c r="CL23" s="229">
        <f>'Global List of MEAL Indicators'!BT24</f>
        <v>1</v>
      </c>
      <c r="CM23" s="229">
        <f>'Global List of MEAL Indicators'!BU24</f>
        <v>3</v>
      </c>
      <c r="CN23" s="229">
        <f>'Global List of MEAL Indicators'!BV24</f>
        <v>1</v>
      </c>
      <c r="CO23" s="229">
        <f>'Global List of MEAL Indicators'!BW24</f>
        <v>3</v>
      </c>
      <c r="CP23" s="229">
        <f>'Global List of MEAL Indicators'!BX24</f>
        <v>3</v>
      </c>
      <c r="CQ23" s="229">
        <f>'Global List of MEAL Indicators'!BY24</f>
        <v>3</v>
      </c>
      <c r="CR23" s="159">
        <f t="shared" si="18"/>
        <v>30</v>
      </c>
      <c r="CS23" s="159">
        <f t="shared" si="19"/>
        <v>44</v>
      </c>
      <c r="CT23" s="217">
        <f t="shared" si="20"/>
        <v>0.68181818181818177</v>
      </c>
      <c r="CU23" s="226">
        <f>'Global List of MEAL Indicators'!BZ24</f>
        <v>4</v>
      </c>
      <c r="CV23" s="226">
        <f>'Global List of MEAL Indicators'!CA24</f>
        <v>3</v>
      </c>
      <c r="CW23" s="226">
        <f>'Global List of MEAL Indicators'!CB24</f>
        <v>2</v>
      </c>
      <c r="CX23" s="226">
        <f>'Global List of MEAL Indicators'!CC24</f>
        <v>3</v>
      </c>
      <c r="CY23" s="226">
        <f>'Global List of MEAL Indicators'!CD24</f>
        <v>3</v>
      </c>
      <c r="CZ23" s="170">
        <f t="shared" si="21"/>
        <v>15</v>
      </c>
      <c r="DA23" s="170">
        <f t="shared" si="22"/>
        <v>20</v>
      </c>
      <c r="DB23" s="213">
        <f t="shared" si="23"/>
        <v>0.75</v>
      </c>
      <c r="DC23" s="16"/>
    </row>
    <row r="24" spans="1:107" x14ac:dyDescent="0.25">
      <c r="A24" s="3" t="s">
        <v>57</v>
      </c>
      <c r="B24" s="3">
        <v>2010</v>
      </c>
      <c r="C24" s="334" t="s">
        <v>427</v>
      </c>
      <c r="D24" s="223">
        <f>'Global List of MEAL Indicators'!D25</f>
        <v>4</v>
      </c>
      <c r="E24" s="223">
        <f>'Global List of MEAL Indicators'!E25</f>
        <v>4</v>
      </c>
      <c r="F24" s="223">
        <f>'Global List of MEAL Indicators'!F25</f>
        <v>3</v>
      </c>
      <c r="G24" s="223">
        <f>'Global List of MEAL Indicators'!G25</f>
        <v>3</v>
      </c>
      <c r="H24" s="223">
        <f>'Global List of MEAL Indicators'!H25</f>
        <v>3</v>
      </c>
      <c r="I24" s="223">
        <f>'Global List of MEAL Indicators'!I25</f>
        <v>1</v>
      </c>
      <c r="J24" s="223">
        <f>'Global List of MEAL Indicators'!J25</f>
        <v>4</v>
      </c>
      <c r="K24" s="223">
        <f>'Global List of MEAL Indicators'!K25</f>
        <v>2</v>
      </c>
      <c r="L24" s="223">
        <f>'Global List of MEAL Indicators'!L25</f>
        <v>4</v>
      </c>
      <c r="M24" s="223">
        <f>'Global List of MEAL Indicators'!M25</f>
        <v>4</v>
      </c>
      <c r="N24" s="223">
        <f>'Global List of MEAL Indicators'!N25</f>
        <v>1</v>
      </c>
      <c r="O24" s="223">
        <f>'Global List of MEAL Indicators'!O25</f>
        <v>4</v>
      </c>
      <c r="P24" s="82">
        <f t="shared" si="1"/>
        <v>37</v>
      </c>
      <c r="Q24" s="82">
        <f t="shared" si="2"/>
        <v>48</v>
      </c>
      <c r="R24" s="193">
        <f t="shared" si="3"/>
        <v>0.77083333333333337</v>
      </c>
      <c r="S24" s="224">
        <f>'Global List of MEAL Indicators'!P25</f>
        <v>3</v>
      </c>
      <c r="T24" s="224">
        <f>'Global List of MEAL Indicators'!Q25</f>
        <v>4</v>
      </c>
      <c r="U24" s="224">
        <f>'Global List of MEAL Indicators'!R25</f>
        <v>4</v>
      </c>
      <c r="V24" s="224">
        <f>'Global List of MEAL Indicators'!S25</f>
        <v>4</v>
      </c>
      <c r="W24" s="224">
        <f>'Global List of MEAL Indicators'!T25</f>
        <v>1</v>
      </c>
      <c r="X24" s="224">
        <f>'Global List of MEAL Indicators'!U25</f>
        <v>4</v>
      </c>
      <c r="Y24" s="224">
        <f>'Global List of MEAL Indicators'!V25</f>
        <v>1</v>
      </c>
      <c r="Z24" s="82">
        <f t="shared" si="4"/>
        <v>21</v>
      </c>
      <c r="AA24" s="82">
        <f t="shared" si="5"/>
        <v>28</v>
      </c>
      <c r="AB24" s="202">
        <f t="shared" si="6"/>
        <v>0.75</v>
      </c>
      <c r="AC24" s="225">
        <f>'Global List of MEAL Indicators'!W25</f>
        <v>2</v>
      </c>
      <c r="AD24" s="225">
        <f>'Global List of MEAL Indicators'!X25</f>
        <v>4</v>
      </c>
      <c r="AE24" s="225">
        <f>'Global List of MEAL Indicators'!Y25</f>
        <v>1</v>
      </c>
      <c r="AF24" s="225">
        <f>'Global List of MEAL Indicators'!Z25</f>
        <v>2</v>
      </c>
      <c r="AG24" s="225">
        <f>'Global List of MEAL Indicators'!AA25</f>
        <v>3</v>
      </c>
      <c r="AH24" s="225">
        <f>'Global List of MEAL Indicators'!AB25</f>
        <v>3</v>
      </c>
      <c r="AI24" s="225">
        <f>'Global List of MEAL Indicators'!AC25</f>
        <v>1</v>
      </c>
      <c r="AJ24" s="225">
        <f>'Global List of MEAL Indicators'!AD25</f>
        <v>3</v>
      </c>
      <c r="AK24" s="225">
        <f>'Global List of MEAL Indicators'!AE25</f>
        <v>1</v>
      </c>
      <c r="AL24" s="225">
        <f>'Global List of MEAL Indicators'!AF25</f>
        <v>3</v>
      </c>
      <c r="AM24" s="225">
        <f>'Global List of MEAL Indicators'!AG25</f>
        <v>4</v>
      </c>
      <c r="AN24" s="225">
        <f>'Global List of MEAL Indicators'!AH25</f>
        <v>4</v>
      </c>
      <c r="AO24" s="225">
        <f>'Global List of MEAL Indicators'!AI25</f>
        <v>3</v>
      </c>
      <c r="AP24" s="225">
        <f>'Global List of MEAL Indicators'!AJ25</f>
        <v>4</v>
      </c>
      <c r="AQ24" s="225">
        <f>'Global List of MEAL Indicators'!AK25</f>
        <v>4</v>
      </c>
      <c r="AR24" s="83">
        <f t="shared" si="7"/>
        <v>42</v>
      </c>
      <c r="AS24" s="83">
        <f t="shared" si="8"/>
        <v>60</v>
      </c>
      <c r="AT24" s="217">
        <f t="shared" si="9"/>
        <v>0.7</v>
      </c>
      <c r="AU24" s="226">
        <f>'Global List of MEAL Indicators'!AL25</f>
        <v>4</v>
      </c>
      <c r="AV24" s="226">
        <f>'Global List of MEAL Indicators'!AM25</f>
        <v>3</v>
      </c>
      <c r="AW24" s="226">
        <f>'Global List of MEAL Indicators'!AN25</f>
        <v>4</v>
      </c>
      <c r="AX24" s="226">
        <f>'Global List of MEAL Indicators'!AO25</f>
        <v>1</v>
      </c>
      <c r="AY24" s="226">
        <f>'Global List of MEAL Indicators'!AP25</f>
        <v>3</v>
      </c>
      <c r="AZ24" s="226">
        <f>'Global List of MEAL Indicators'!AQ25</f>
        <v>4</v>
      </c>
      <c r="BA24" s="83">
        <f t="shared" si="10"/>
        <v>19</v>
      </c>
      <c r="BB24" s="83">
        <f t="shared" si="11"/>
        <v>24</v>
      </c>
      <c r="BC24" s="213">
        <f t="shared" si="12"/>
        <v>0.79166666666666663</v>
      </c>
      <c r="BD24" s="227">
        <f>'Global List of MEAL Indicators'!AR25</f>
        <v>2</v>
      </c>
      <c r="BE24" s="227">
        <f>'Global List of MEAL Indicators'!AS25</f>
        <v>4</v>
      </c>
      <c r="BF24" s="227">
        <f>'Global List of MEAL Indicators'!AT25</f>
        <v>4</v>
      </c>
      <c r="BG24" s="227">
        <f>'Global List of MEAL Indicators'!AU25</f>
        <v>4</v>
      </c>
      <c r="BH24" s="227">
        <f>'Global List of MEAL Indicators'!AV25</f>
        <v>4</v>
      </c>
      <c r="BI24" s="227">
        <f>'Global List of MEAL Indicators'!AW25</f>
        <v>3</v>
      </c>
      <c r="BJ24" s="227">
        <f>'Global List of MEAL Indicators'!AX25</f>
        <v>3</v>
      </c>
      <c r="BK24" s="227">
        <f>'Global List of MEAL Indicators'!AY25</f>
        <v>4</v>
      </c>
      <c r="BL24" s="227">
        <f>'Global List of MEAL Indicators'!AZ25</f>
        <v>3</v>
      </c>
      <c r="BM24" s="227">
        <f>'Global List of MEAL Indicators'!BA25</f>
        <v>3</v>
      </c>
      <c r="BN24" s="227">
        <f>'Global List of MEAL Indicators'!BB25</f>
        <v>3</v>
      </c>
      <c r="BO24" s="227">
        <f>'Global List of MEAL Indicators'!BC25</f>
        <v>3</v>
      </c>
      <c r="BP24" s="227" t="str">
        <f>'Global List of MEAL Indicators'!BD25</f>
        <v>*</v>
      </c>
      <c r="BQ24" s="227" t="str">
        <f>'Global List of MEAL Indicators'!BE25</f>
        <v>*</v>
      </c>
      <c r="BR24" s="227">
        <f>'Global List of MEAL Indicators'!BF25</f>
        <v>4</v>
      </c>
      <c r="BS24" s="159">
        <f t="shared" si="13"/>
        <v>44</v>
      </c>
      <c r="BT24" s="159">
        <f t="shared" si="0"/>
        <v>60</v>
      </c>
      <c r="BU24" s="193">
        <f t="shared" si="14"/>
        <v>0.73333333333333328</v>
      </c>
      <c r="BV24" s="228">
        <f>'Global List of MEAL Indicators'!BG25</f>
        <v>4</v>
      </c>
      <c r="BW24" s="228">
        <f>'Global List of MEAL Indicators'!BH25</f>
        <v>3</v>
      </c>
      <c r="BX24" s="228">
        <f>'Global List of MEAL Indicators'!BI25</f>
        <v>4</v>
      </c>
      <c r="BY24" s="228">
        <f>'Global List of MEAL Indicators'!BJ25</f>
        <v>4</v>
      </c>
      <c r="BZ24" s="228">
        <f>'Global List of MEAL Indicators'!BK25</f>
        <v>3</v>
      </c>
      <c r="CA24" s="228">
        <f>'Global List of MEAL Indicators'!BL25</f>
        <v>2</v>
      </c>
      <c r="CB24" s="228">
        <f>'Global List of MEAL Indicators'!BM25</f>
        <v>3</v>
      </c>
      <c r="CC24" s="228" t="str">
        <f>'Global List of MEAL Indicators'!BN25</f>
        <v>*</v>
      </c>
      <c r="CD24" s="159">
        <f t="shared" si="15"/>
        <v>23</v>
      </c>
      <c r="CE24" s="159">
        <f t="shared" si="16"/>
        <v>32</v>
      </c>
      <c r="CF24" s="202">
        <f t="shared" si="17"/>
        <v>0.71875</v>
      </c>
      <c r="CG24" s="229">
        <f>'Global List of MEAL Indicators'!BO25</f>
        <v>1</v>
      </c>
      <c r="CH24" s="229">
        <f>'Global List of MEAL Indicators'!BP25</f>
        <v>3</v>
      </c>
      <c r="CI24" s="229">
        <f>'Global List of MEAL Indicators'!BQ25</f>
        <v>3</v>
      </c>
      <c r="CJ24" s="229">
        <f>'Global List of MEAL Indicators'!BR25</f>
        <v>4</v>
      </c>
      <c r="CK24" s="229">
        <f>'Global List of MEAL Indicators'!BS25</f>
        <v>3</v>
      </c>
      <c r="CL24" s="229">
        <f>'Global List of MEAL Indicators'!BT25</f>
        <v>4</v>
      </c>
      <c r="CM24" s="229">
        <f>'Global List of MEAL Indicators'!BU25</f>
        <v>4</v>
      </c>
      <c r="CN24" s="229">
        <f>'Global List of MEAL Indicators'!BV25</f>
        <v>1</v>
      </c>
      <c r="CO24" s="229">
        <f>'Global List of MEAL Indicators'!BW25</f>
        <v>1</v>
      </c>
      <c r="CP24" s="229">
        <f>'Global List of MEAL Indicators'!BX25</f>
        <v>1</v>
      </c>
      <c r="CQ24" s="229">
        <f>'Global List of MEAL Indicators'!BY25</f>
        <v>3</v>
      </c>
      <c r="CR24" s="159">
        <f t="shared" si="18"/>
        <v>28</v>
      </c>
      <c r="CS24" s="159">
        <f t="shared" si="19"/>
        <v>44</v>
      </c>
      <c r="CT24" s="217">
        <f t="shared" si="20"/>
        <v>0.63636363636363635</v>
      </c>
      <c r="CU24" s="226">
        <f>'Global List of MEAL Indicators'!BZ25</f>
        <v>4</v>
      </c>
      <c r="CV24" s="226">
        <f>'Global List of MEAL Indicators'!CA25</f>
        <v>4</v>
      </c>
      <c r="CW24" s="226">
        <f>'Global List of MEAL Indicators'!CB25</f>
        <v>4</v>
      </c>
      <c r="CX24" s="226" t="str">
        <f>'Global List of MEAL Indicators'!CC25</f>
        <v>*</v>
      </c>
      <c r="CY24" s="226">
        <f>'Global List of MEAL Indicators'!CD25</f>
        <v>2</v>
      </c>
      <c r="CZ24" s="170">
        <f t="shared" si="21"/>
        <v>14</v>
      </c>
      <c r="DA24" s="170">
        <f t="shared" si="22"/>
        <v>20</v>
      </c>
      <c r="DB24" s="213">
        <f t="shared" si="23"/>
        <v>0.7</v>
      </c>
      <c r="DC24" s="16"/>
    </row>
    <row r="25" spans="1:107" x14ac:dyDescent="0.25">
      <c r="A25" s="3" t="s">
        <v>58</v>
      </c>
      <c r="B25" s="3">
        <v>2013</v>
      </c>
      <c r="C25" s="334" t="s">
        <v>427</v>
      </c>
      <c r="D25" s="223">
        <f>'Global List of MEAL Indicators'!D26</f>
        <v>4</v>
      </c>
      <c r="E25" s="223">
        <f>'Global List of MEAL Indicators'!E26</f>
        <v>3</v>
      </c>
      <c r="F25" s="223">
        <f>'Global List of MEAL Indicators'!F26</f>
        <v>3</v>
      </c>
      <c r="G25" s="223">
        <f>'Global List of MEAL Indicators'!G26</f>
        <v>1</v>
      </c>
      <c r="H25" s="223">
        <f>'Global List of MEAL Indicators'!H26</f>
        <v>3</v>
      </c>
      <c r="I25" s="223">
        <f>'Global List of MEAL Indicators'!I26</f>
        <v>3</v>
      </c>
      <c r="J25" s="223">
        <f>'Global List of MEAL Indicators'!J26</f>
        <v>1</v>
      </c>
      <c r="K25" s="223">
        <f>'Global List of MEAL Indicators'!K26</f>
        <v>1</v>
      </c>
      <c r="L25" s="223">
        <f>'Global List of MEAL Indicators'!L26</f>
        <v>3</v>
      </c>
      <c r="M25" s="223">
        <f>'Global List of MEAL Indicators'!M26</f>
        <v>3</v>
      </c>
      <c r="N25" s="223">
        <f>'Global List of MEAL Indicators'!N26</f>
        <v>2</v>
      </c>
      <c r="O25" s="223">
        <f>'Global List of MEAL Indicators'!O26</f>
        <v>4</v>
      </c>
      <c r="P25" s="82">
        <f t="shared" si="1"/>
        <v>31</v>
      </c>
      <c r="Q25" s="82">
        <f t="shared" si="2"/>
        <v>48</v>
      </c>
      <c r="R25" s="193">
        <f t="shared" si="3"/>
        <v>0.64583333333333337</v>
      </c>
      <c r="S25" s="224">
        <f>'Global List of MEAL Indicators'!P26</f>
        <v>1</v>
      </c>
      <c r="T25" s="224" t="str">
        <f>'Global List of MEAL Indicators'!Q26</f>
        <v>*</v>
      </c>
      <c r="U25" s="224" t="str">
        <f>'Global List of MEAL Indicators'!R26</f>
        <v>*</v>
      </c>
      <c r="V25" s="224">
        <f>'Global List of MEAL Indicators'!S26</f>
        <v>3</v>
      </c>
      <c r="W25" s="224">
        <f>'Global List of MEAL Indicators'!T26</f>
        <v>1</v>
      </c>
      <c r="X25" s="224">
        <f>'Global List of MEAL Indicators'!U26</f>
        <v>3</v>
      </c>
      <c r="Y25" s="224" t="str">
        <f>'Global List of MEAL Indicators'!V26</f>
        <v>*</v>
      </c>
      <c r="Z25" s="82">
        <f t="shared" si="4"/>
        <v>8</v>
      </c>
      <c r="AA25" s="82">
        <f t="shared" si="5"/>
        <v>28</v>
      </c>
      <c r="AB25" s="202">
        <f t="shared" si="6"/>
        <v>0.2857142857142857</v>
      </c>
      <c r="AC25" s="225" t="str">
        <f>'Global List of MEAL Indicators'!W26</f>
        <v>*</v>
      </c>
      <c r="AD25" s="225" t="str">
        <f>'Global List of MEAL Indicators'!X26</f>
        <v>*</v>
      </c>
      <c r="AE25" s="225">
        <f>'Global List of MEAL Indicators'!Y26</f>
        <v>2</v>
      </c>
      <c r="AF25" s="225">
        <f>'Global List of MEAL Indicators'!Z26</f>
        <v>3</v>
      </c>
      <c r="AG25" s="225">
        <f>'Global List of MEAL Indicators'!AA26</f>
        <v>1</v>
      </c>
      <c r="AH25" s="225">
        <f>'Global List of MEAL Indicators'!AB26</f>
        <v>2</v>
      </c>
      <c r="AI25" s="225">
        <f>'Global List of MEAL Indicators'!AC26</f>
        <v>3</v>
      </c>
      <c r="AJ25" s="225">
        <f>'Global List of MEAL Indicators'!AD26</f>
        <v>2</v>
      </c>
      <c r="AK25" s="225">
        <f>'Global List of MEAL Indicators'!AE26</f>
        <v>4</v>
      </c>
      <c r="AL25" s="225">
        <f>'Global List of MEAL Indicators'!AF26</f>
        <v>2</v>
      </c>
      <c r="AM25" s="225">
        <f>'Global List of MEAL Indicators'!AG26</f>
        <v>1</v>
      </c>
      <c r="AN25" s="225">
        <f>'Global List of MEAL Indicators'!AH26</f>
        <v>2</v>
      </c>
      <c r="AO25" s="225">
        <f>'Global List of MEAL Indicators'!AI26</f>
        <v>3</v>
      </c>
      <c r="AP25" s="225">
        <f>'Global List of MEAL Indicators'!AJ26</f>
        <v>1</v>
      </c>
      <c r="AQ25" s="225" t="str">
        <f>'Global List of MEAL Indicators'!AK26</f>
        <v>*</v>
      </c>
      <c r="AR25" s="83">
        <f t="shared" si="7"/>
        <v>26</v>
      </c>
      <c r="AS25" s="83">
        <f t="shared" si="8"/>
        <v>60</v>
      </c>
      <c r="AT25" s="217">
        <f t="shared" si="9"/>
        <v>0.43333333333333335</v>
      </c>
      <c r="AU25" s="226">
        <f>'Global List of MEAL Indicators'!AL26</f>
        <v>2</v>
      </c>
      <c r="AV25" s="226">
        <f>'Global List of MEAL Indicators'!AM26</f>
        <v>4</v>
      </c>
      <c r="AW25" s="226">
        <f>'Global List of MEAL Indicators'!AN26</f>
        <v>2</v>
      </c>
      <c r="AX25" s="226">
        <f>'Global List of MEAL Indicators'!AO26</f>
        <v>1</v>
      </c>
      <c r="AY25" s="226">
        <f>'Global List of MEAL Indicators'!AP26</f>
        <v>4</v>
      </c>
      <c r="AZ25" s="226">
        <f>'Global List of MEAL Indicators'!AQ26</f>
        <v>4</v>
      </c>
      <c r="BA25" s="83">
        <f t="shared" si="10"/>
        <v>17</v>
      </c>
      <c r="BB25" s="83">
        <f t="shared" si="11"/>
        <v>24</v>
      </c>
      <c r="BC25" s="213">
        <f t="shared" si="12"/>
        <v>0.70833333333333337</v>
      </c>
      <c r="BD25" s="227">
        <f>'Global List of MEAL Indicators'!AR26</f>
        <v>4</v>
      </c>
      <c r="BE25" s="227">
        <f>'Global List of MEAL Indicators'!AS26</f>
        <v>2</v>
      </c>
      <c r="BF25" s="227">
        <f>'Global List of MEAL Indicators'!AT26</f>
        <v>2</v>
      </c>
      <c r="BG25" s="227">
        <f>'Global List of MEAL Indicators'!AU26</f>
        <v>1</v>
      </c>
      <c r="BH25" s="227">
        <f>'Global List of MEAL Indicators'!AV26</f>
        <v>2</v>
      </c>
      <c r="BI25" s="227">
        <f>'Global List of MEAL Indicators'!AW26</f>
        <v>2</v>
      </c>
      <c r="BJ25" s="227">
        <f>'Global List of MEAL Indicators'!AX26</f>
        <v>2</v>
      </c>
      <c r="BK25" s="227">
        <f>'Global List of MEAL Indicators'!AY26</f>
        <v>3</v>
      </c>
      <c r="BL25" s="227">
        <f>'Global List of MEAL Indicators'!AZ26</f>
        <v>3</v>
      </c>
      <c r="BM25" s="227" t="str">
        <f>'Global List of MEAL Indicators'!BA26</f>
        <v>*</v>
      </c>
      <c r="BN25" s="227">
        <f>'Global List of MEAL Indicators'!BB26</f>
        <v>1</v>
      </c>
      <c r="BO25" s="227">
        <f>'Global List of MEAL Indicators'!BC26</f>
        <v>2</v>
      </c>
      <c r="BP25" s="227">
        <f>'Global List of MEAL Indicators'!BD26</f>
        <v>1</v>
      </c>
      <c r="BQ25" s="227" t="str">
        <f>'Global List of MEAL Indicators'!BE26</f>
        <v>*</v>
      </c>
      <c r="BR25" s="227">
        <f>'Global List of MEAL Indicators'!BF26</f>
        <v>3</v>
      </c>
      <c r="BS25" s="159">
        <f t="shared" si="13"/>
        <v>28</v>
      </c>
      <c r="BT25" s="159">
        <f t="shared" si="0"/>
        <v>60</v>
      </c>
      <c r="BU25" s="193">
        <f t="shared" si="14"/>
        <v>0.46666666666666667</v>
      </c>
      <c r="BV25" s="228">
        <f>'Global List of MEAL Indicators'!BG26</f>
        <v>2</v>
      </c>
      <c r="BW25" s="228">
        <f>'Global List of MEAL Indicators'!BH26</f>
        <v>1</v>
      </c>
      <c r="BX25" s="228">
        <f>'Global List of MEAL Indicators'!BI26</f>
        <v>1</v>
      </c>
      <c r="BY25" s="228">
        <f>'Global List of MEAL Indicators'!BJ26</f>
        <v>1</v>
      </c>
      <c r="BZ25" s="228">
        <f>'Global List of MEAL Indicators'!BK26</f>
        <v>3</v>
      </c>
      <c r="CA25" s="228">
        <f>'Global List of MEAL Indicators'!BL26</f>
        <v>3</v>
      </c>
      <c r="CB25" s="228">
        <f>'Global List of MEAL Indicators'!BM26</f>
        <v>3</v>
      </c>
      <c r="CC25" s="228" t="str">
        <f>'Global List of MEAL Indicators'!BN26</f>
        <v>*</v>
      </c>
      <c r="CD25" s="159">
        <f t="shared" si="15"/>
        <v>14</v>
      </c>
      <c r="CE25" s="159">
        <f t="shared" si="16"/>
        <v>32</v>
      </c>
      <c r="CF25" s="202">
        <f t="shared" si="17"/>
        <v>0.4375</v>
      </c>
      <c r="CG25" s="229">
        <f>'Global List of MEAL Indicators'!BO26</f>
        <v>2</v>
      </c>
      <c r="CH25" s="229">
        <f>'Global List of MEAL Indicators'!BP26</f>
        <v>3</v>
      </c>
      <c r="CI25" s="229">
        <f>'Global List of MEAL Indicators'!BQ26</f>
        <v>4</v>
      </c>
      <c r="CJ25" s="229">
        <f>'Global List of MEAL Indicators'!BR26</f>
        <v>3</v>
      </c>
      <c r="CK25" s="229">
        <f>'Global List of MEAL Indicators'!BS26</f>
        <v>1</v>
      </c>
      <c r="CL25" s="229">
        <f>'Global List of MEAL Indicators'!BT26</f>
        <v>1</v>
      </c>
      <c r="CM25" s="229">
        <f>'Global List of MEAL Indicators'!BU26</f>
        <v>3</v>
      </c>
      <c r="CN25" s="229">
        <f>'Global List of MEAL Indicators'!BV26</f>
        <v>2</v>
      </c>
      <c r="CO25" s="229">
        <f>'Global List of MEAL Indicators'!BW26</f>
        <v>3</v>
      </c>
      <c r="CP25" s="229">
        <f>'Global List of MEAL Indicators'!BX26</f>
        <v>3</v>
      </c>
      <c r="CQ25" s="229">
        <f>'Global List of MEAL Indicators'!BY26</f>
        <v>1</v>
      </c>
      <c r="CR25" s="159">
        <f t="shared" si="18"/>
        <v>26</v>
      </c>
      <c r="CS25" s="159">
        <f t="shared" si="19"/>
        <v>44</v>
      </c>
      <c r="CT25" s="217">
        <f t="shared" si="20"/>
        <v>0.59090909090909094</v>
      </c>
      <c r="CU25" s="226">
        <f>'Global List of MEAL Indicators'!BZ26</f>
        <v>2</v>
      </c>
      <c r="CV25" s="226">
        <f>'Global List of MEAL Indicators'!CA26</f>
        <v>2</v>
      </c>
      <c r="CW25" s="226">
        <f>'Global List of MEAL Indicators'!CB26</f>
        <v>3</v>
      </c>
      <c r="CX25" s="226">
        <f>'Global List of MEAL Indicators'!CC26</f>
        <v>1</v>
      </c>
      <c r="CY25" s="226">
        <f>'Global List of MEAL Indicators'!CD26</f>
        <v>3</v>
      </c>
      <c r="CZ25" s="170">
        <f t="shared" si="21"/>
        <v>11</v>
      </c>
      <c r="DA25" s="170">
        <f t="shared" si="22"/>
        <v>20</v>
      </c>
      <c r="DB25" s="213">
        <f t="shared" si="23"/>
        <v>0.55000000000000004</v>
      </c>
      <c r="DC25" s="16"/>
    </row>
    <row r="26" spans="1:107" x14ac:dyDescent="0.25">
      <c r="A26" s="3" t="s">
        <v>59</v>
      </c>
      <c r="B26" s="3">
        <v>2014</v>
      </c>
      <c r="C26" s="334" t="s">
        <v>427</v>
      </c>
      <c r="D26" s="223">
        <f>'Global List of MEAL Indicators'!D27</f>
        <v>4</v>
      </c>
      <c r="E26" s="223">
        <f>'Global List of MEAL Indicators'!E27</f>
        <v>2</v>
      </c>
      <c r="F26" s="223">
        <f>'Global List of MEAL Indicators'!F27</f>
        <v>3</v>
      </c>
      <c r="G26" s="223">
        <f>'Global List of MEAL Indicators'!G27</f>
        <v>1</v>
      </c>
      <c r="H26" s="223">
        <f>'Global List of MEAL Indicators'!H27</f>
        <v>1</v>
      </c>
      <c r="I26" s="223">
        <f>'Global List of MEAL Indicators'!I27</f>
        <v>1</v>
      </c>
      <c r="J26" s="223">
        <f>'Global List of MEAL Indicators'!J27</f>
        <v>1</v>
      </c>
      <c r="K26" s="223">
        <f>'Global List of MEAL Indicators'!K27</f>
        <v>1</v>
      </c>
      <c r="L26" s="223">
        <f>'Global List of MEAL Indicators'!L27</f>
        <v>2</v>
      </c>
      <c r="M26" s="223">
        <f>'Global List of MEAL Indicators'!M27</f>
        <v>3</v>
      </c>
      <c r="N26" s="223">
        <f>'Global List of MEAL Indicators'!N27</f>
        <v>2</v>
      </c>
      <c r="O26" s="223">
        <f>'Global List of MEAL Indicators'!O27</f>
        <v>1</v>
      </c>
      <c r="P26" s="82">
        <f t="shared" si="1"/>
        <v>22</v>
      </c>
      <c r="Q26" s="82">
        <f t="shared" si="2"/>
        <v>48</v>
      </c>
      <c r="R26" s="193">
        <f t="shared" si="3"/>
        <v>0.45833333333333331</v>
      </c>
      <c r="S26" s="224">
        <f>'Global List of MEAL Indicators'!P27</f>
        <v>2</v>
      </c>
      <c r="T26" s="224">
        <f>'Global List of MEAL Indicators'!Q27</f>
        <v>1</v>
      </c>
      <c r="U26" s="224">
        <f>'Global List of MEAL Indicators'!R27</f>
        <v>1</v>
      </c>
      <c r="V26" s="224">
        <f>'Global List of MEAL Indicators'!S27</f>
        <v>4</v>
      </c>
      <c r="W26" s="224">
        <f>'Global List of MEAL Indicators'!T27</f>
        <v>1</v>
      </c>
      <c r="X26" s="224">
        <f>'Global List of MEAL Indicators'!U27</f>
        <v>4</v>
      </c>
      <c r="Y26" s="224">
        <f>'Global List of MEAL Indicators'!V27</f>
        <v>1</v>
      </c>
      <c r="Z26" s="82">
        <f t="shared" si="4"/>
        <v>14</v>
      </c>
      <c r="AA26" s="82">
        <f t="shared" si="5"/>
        <v>28</v>
      </c>
      <c r="AB26" s="202">
        <f t="shared" si="6"/>
        <v>0.5</v>
      </c>
      <c r="AC26" s="225" t="str">
        <f>'Global List of MEAL Indicators'!W27</f>
        <v>*</v>
      </c>
      <c r="AD26" s="225">
        <f>'Global List of MEAL Indicators'!X27</f>
        <v>3</v>
      </c>
      <c r="AE26" s="225">
        <f>'Global List of MEAL Indicators'!Y27</f>
        <v>3</v>
      </c>
      <c r="AF26" s="225" t="str">
        <f>'Global List of MEAL Indicators'!Z27</f>
        <v>*</v>
      </c>
      <c r="AG26" s="225">
        <f>'Global List of MEAL Indicators'!AA27</f>
        <v>2</v>
      </c>
      <c r="AH26" s="225">
        <f>'Global List of MEAL Indicators'!AB27</f>
        <v>1</v>
      </c>
      <c r="AI26" s="225">
        <f>'Global List of MEAL Indicators'!AC27</f>
        <v>3</v>
      </c>
      <c r="AJ26" s="225" t="str">
        <f>'Global List of MEAL Indicators'!AD27</f>
        <v>*</v>
      </c>
      <c r="AK26" s="225">
        <f>'Global List of MEAL Indicators'!AE27</f>
        <v>4</v>
      </c>
      <c r="AL26" s="225">
        <f>'Global List of MEAL Indicators'!AF27</f>
        <v>3</v>
      </c>
      <c r="AM26" s="225">
        <f>'Global List of MEAL Indicators'!AG27</f>
        <v>2</v>
      </c>
      <c r="AN26" s="225">
        <f>'Global List of MEAL Indicators'!AH27</f>
        <v>2</v>
      </c>
      <c r="AO26" s="225">
        <f>'Global List of MEAL Indicators'!AI27</f>
        <v>2</v>
      </c>
      <c r="AP26" s="225">
        <f>'Global List of MEAL Indicators'!AJ27</f>
        <v>2</v>
      </c>
      <c r="AQ26" s="225" t="str">
        <f>'Global List of MEAL Indicators'!AK27</f>
        <v>*</v>
      </c>
      <c r="AR26" s="83">
        <f t="shared" si="7"/>
        <v>27</v>
      </c>
      <c r="AS26" s="83">
        <f t="shared" si="8"/>
        <v>60</v>
      </c>
      <c r="AT26" s="217">
        <f t="shared" si="9"/>
        <v>0.45</v>
      </c>
      <c r="AU26" s="226">
        <f>'Global List of MEAL Indicators'!AL27</f>
        <v>2</v>
      </c>
      <c r="AV26" s="226">
        <f>'Global List of MEAL Indicators'!AM27</f>
        <v>1</v>
      </c>
      <c r="AW26" s="226" t="str">
        <f>'Global List of MEAL Indicators'!AN27</f>
        <v>*</v>
      </c>
      <c r="AX26" s="226">
        <f>'Global List of MEAL Indicators'!AO27</f>
        <v>1</v>
      </c>
      <c r="AY26" s="226">
        <f>'Global List of MEAL Indicators'!AP27</f>
        <v>2</v>
      </c>
      <c r="AZ26" s="226">
        <f>'Global List of MEAL Indicators'!AQ27</f>
        <v>3</v>
      </c>
      <c r="BA26" s="83">
        <f t="shared" si="10"/>
        <v>9</v>
      </c>
      <c r="BB26" s="83">
        <f t="shared" si="11"/>
        <v>24</v>
      </c>
      <c r="BC26" s="213">
        <f t="shared" si="12"/>
        <v>0.375</v>
      </c>
      <c r="BD26" s="227">
        <f>'Global List of MEAL Indicators'!AR27</f>
        <v>4</v>
      </c>
      <c r="BE26" s="227">
        <f>'Global List of MEAL Indicators'!AS27</f>
        <v>2</v>
      </c>
      <c r="BF26" s="227">
        <f>'Global List of MEAL Indicators'!AT27</f>
        <v>2</v>
      </c>
      <c r="BG26" s="227">
        <f>'Global List of MEAL Indicators'!AU27</f>
        <v>3</v>
      </c>
      <c r="BH26" s="227" t="str">
        <f>'Global List of MEAL Indicators'!AV27</f>
        <v>*</v>
      </c>
      <c r="BI26" s="227">
        <f>'Global List of MEAL Indicators'!AW27</f>
        <v>2</v>
      </c>
      <c r="BJ26" s="227" t="str">
        <f>'Global List of MEAL Indicators'!AX27</f>
        <v>*</v>
      </c>
      <c r="BK26" s="227">
        <f>'Global List of MEAL Indicators'!AY27</f>
        <v>1</v>
      </c>
      <c r="BL26" s="227">
        <f>'Global List of MEAL Indicators'!AZ27</f>
        <v>2</v>
      </c>
      <c r="BM26" s="227" t="str">
        <f>'Global List of MEAL Indicators'!BA27</f>
        <v>*</v>
      </c>
      <c r="BN26" s="227">
        <f>'Global List of MEAL Indicators'!BB27</f>
        <v>3</v>
      </c>
      <c r="BO26" s="227" t="str">
        <f>'Global List of MEAL Indicators'!BC27</f>
        <v>*</v>
      </c>
      <c r="BP26" s="227">
        <f>'Global List of MEAL Indicators'!BD27</f>
        <v>2</v>
      </c>
      <c r="BQ26" s="227" t="str">
        <f>'Global List of MEAL Indicators'!BE27</f>
        <v>*</v>
      </c>
      <c r="BR26" s="227">
        <f>'Global List of MEAL Indicators'!BF27</f>
        <v>1</v>
      </c>
      <c r="BS26" s="159">
        <f t="shared" si="13"/>
        <v>22</v>
      </c>
      <c r="BT26" s="159">
        <f t="shared" si="0"/>
        <v>60</v>
      </c>
      <c r="BU26" s="193">
        <f t="shared" si="14"/>
        <v>0.36666666666666664</v>
      </c>
      <c r="BV26" s="228">
        <f>'Global List of MEAL Indicators'!BG27</f>
        <v>4</v>
      </c>
      <c r="BW26" s="228">
        <f>'Global List of MEAL Indicators'!BH27</f>
        <v>2</v>
      </c>
      <c r="BX26" s="228">
        <f>'Global List of MEAL Indicators'!BI27</f>
        <v>1</v>
      </c>
      <c r="BY26" s="228">
        <f>'Global List of MEAL Indicators'!BJ27</f>
        <v>1</v>
      </c>
      <c r="BZ26" s="228">
        <f>'Global List of MEAL Indicators'!BK27</f>
        <v>2</v>
      </c>
      <c r="CA26" s="228">
        <f>'Global List of MEAL Indicators'!BL27</f>
        <v>2</v>
      </c>
      <c r="CB26" s="228" t="str">
        <f>'Global List of MEAL Indicators'!BM27</f>
        <v>*</v>
      </c>
      <c r="CC26" s="228" t="str">
        <f>'Global List of MEAL Indicators'!BN27</f>
        <v>*</v>
      </c>
      <c r="CD26" s="159">
        <f t="shared" si="15"/>
        <v>12</v>
      </c>
      <c r="CE26" s="159">
        <f t="shared" si="16"/>
        <v>32</v>
      </c>
      <c r="CF26" s="202">
        <f t="shared" si="17"/>
        <v>0.375</v>
      </c>
      <c r="CG26" s="229">
        <f>'Global List of MEAL Indicators'!BO27</f>
        <v>3</v>
      </c>
      <c r="CH26" s="229">
        <f>'Global List of MEAL Indicators'!BP27</f>
        <v>3</v>
      </c>
      <c r="CI26" s="229">
        <f>'Global List of MEAL Indicators'!BQ27</f>
        <v>4</v>
      </c>
      <c r="CJ26" s="229">
        <f>'Global List of MEAL Indicators'!BR27</f>
        <v>3</v>
      </c>
      <c r="CK26" s="229">
        <f>'Global List of MEAL Indicators'!BS27</f>
        <v>1</v>
      </c>
      <c r="CL26" s="229">
        <f>'Global List of MEAL Indicators'!BT27</f>
        <v>1</v>
      </c>
      <c r="CM26" s="229">
        <f>'Global List of MEAL Indicators'!BU27</f>
        <v>3</v>
      </c>
      <c r="CN26" s="229">
        <f>'Global List of MEAL Indicators'!BV27</f>
        <v>2</v>
      </c>
      <c r="CO26" s="229">
        <f>'Global List of MEAL Indicators'!BW27</f>
        <v>3</v>
      </c>
      <c r="CP26" s="229">
        <f>'Global List of MEAL Indicators'!BX27</f>
        <v>3</v>
      </c>
      <c r="CQ26" s="229">
        <f>'Global List of MEAL Indicators'!BY27</f>
        <v>1</v>
      </c>
      <c r="CR26" s="159">
        <f t="shared" si="18"/>
        <v>27</v>
      </c>
      <c r="CS26" s="159">
        <f t="shared" si="19"/>
        <v>44</v>
      </c>
      <c r="CT26" s="217">
        <f t="shared" si="20"/>
        <v>0.61363636363636365</v>
      </c>
      <c r="CU26" s="226">
        <f>'Global List of MEAL Indicators'!BZ27</f>
        <v>1</v>
      </c>
      <c r="CV26" s="226">
        <f>'Global List of MEAL Indicators'!CA27</f>
        <v>2</v>
      </c>
      <c r="CW26" s="226">
        <f>'Global List of MEAL Indicators'!CB27</f>
        <v>3</v>
      </c>
      <c r="CX26" s="226">
        <f>'Global List of MEAL Indicators'!CC27</f>
        <v>2</v>
      </c>
      <c r="CY26" s="226">
        <f>'Global List of MEAL Indicators'!CD27</f>
        <v>3</v>
      </c>
      <c r="CZ26" s="170">
        <f t="shared" si="21"/>
        <v>11</v>
      </c>
      <c r="DA26" s="170">
        <f t="shared" si="22"/>
        <v>20</v>
      </c>
      <c r="DB26" s="213">
        <f t="shared" si="23"/>
        <v>0.55000000000000004</v>
      </c>
      <c r="DC26" s="16"/>
    </row>
    <row r="27" spans="1:107" x14ac:dyDescent="0.25">
      <c r="A27" s="3" t="s">
        <v>60</v>
      </c>
      <c r="B27" s="3">
        <v>2012</v>
      </c>
      <c r="C27" s="334" t="s">
        <v>428</v>
      </c>
      <c r="D27" s="223">
        <f>'Global List of MEAL Indicators'!D28</f>
        <v>4</v>
      </c>
      <c r="E27" s="223">
        <f>'Global List of MEAL Indicators'!E28</f>
        <v>2</v>
      </c>
      <c r="F27" s="223">
        <f>'Global List of MEAL Indicators'!F28</f>
        <v>3</v>
      </c>
      <c r="G27" s="223">
        <f>'Global List of MEAL Indicators'!G28</f>
        <v>1</v>
      </c>
      <c r="H27" s="223">
        <f>'Global List of MEAL Indicators'!H28</f>
        <v>1</v>
      </c>
      <c r="I27" s="223">
        <f>'Global List of MEAL Indicators'!I28</f>
        <v>2</v>
      </c>
      <c r="J27" s="223">
        <f>'Global List of MEAL Indicators'!J28</f>
        <v>1</v>
      </c>
      <c r="K27" s="223">
        <f>'Global List of MEAL Indicators'!K28</f>
        <v>1</v>
      </c>
      <c r="L27" s="223">
        <f>'Global List of MEAL Indicators'!L28</f>
        <v>2</v>
      </c>
      <c r="M27" s="223">
        <f>'Global List of MEAL Indicators'!M28</f>
        <v>2</v>
      </c>
      <c r="N27" s="223">
        <f>'Global List of MEAL Indicators'!N28</f>
        <v>2</v>
      </c>
      <c r="O27" s="223">
        <f>'Global List of MEAL Indicators'!O28</f>
        <v>1</v>
      </c>
      <c r="P27" s="82">
        <f t="shared" si="1"/>
        <v>22</v>
      </c>
      <c r="Q27" s="82">
        <f t="shared" si="2"/>
        <v>48</v>
      </c>
      <c r="R27" s="193">
        <f t="shared" si="3"/>
        <v>0.45833333333333331</v>
      </c>
      <c r="S27" s="224" t="str">
        <f>'Global List of MEAL Indicators'!P28</f>
        <v>*</v>
      </c>
      <c r="T27" s="224" t="str">
        <f>'Global List of MEAL Indicators'!Q28</f>
        <v>*</v>
      </c>
      <c r="U27" s="224" t="str">
        <f>'Global List of MEAL Indicators'!R28</f>
        <v>*</v>
      </c>
      <c r="V27" s="224">
        <f>'Global List of MEAL Indicators'!S28</f>
        <v>4</v>
      </c>
      <c r="W27" s="224">
        <f>'Global List of MEAL Indicators'!T28</f>
        <v>4</v>
      </c>
      <c r="X27" s="224">
        <f>'Global List of MEAL Indicators'!U28</f>
        <v>2</v>
      </c>
      <c r="Y27" s="224" t="str">
        <f>'Global List of MEAL Indicators'!V28</f>
        <v>*</v>
      </c>
      <c r="Z27" s="82">
        <f t="shared" si="4"/>
        <v>10</v>
      </c>
      <c r="AA27" s="82">
        <f t="shared" si="5"/>
        <v>28</v>
      </c>
      <c r="AB27" s="202">
        <f t="shared" si="6"/>
        <v>0.35714285714285715</v>
      </c>
      <c r="AC27" s="225">
        <f>'Global List of MEAL Indicators'!W28</f>
        <v>2</v>
      </c>
      <c r="AD27" s="225">
        <f>'Global List of MEAL Indicators'!X28</f>
        <v>2</v>
      </c>
      <c r="AE27" s="225">
        <f>'Global List of MEAL Indicators'!Y28</f>
        <v>1</v>
      </c>
      <c r="AF27" s="225">
        <f>'Global List of MEAL Indicators'!Z28</f>
        <v>2</v>
      </c>
      <c r="AG27" s="225">
        <f>'Global List of MEAL Indicators'!AA28</f>
        <v>1</v>
      </c>
      <c r="AH27" s="225">
        <f>'Global List of MEAL Indicators'!AB28</f>
        <v>1</v>
      </c>
      <c r="AI27" s="225">
        <f>'Global List of MEAL Indicators'!AC28</f>
        <v>1</v>
      </c>
      <c r="AJ27" s="225">
        <f>'Global List of MEAL Indicators'!AD28</f>
        <v>1</v>
      </c>
      <c r="AK27" s="225">
        <f>'Global List of MEAL Indicators'!AE28</f>
        <v>1</v>
      </c>
      <c r="AL27" s="225">
        <f>'Global List of MEAL Indicators'!AF28</f>
        <v>2</v>
      </c>
      <c r="AM27" s="225">
        <f>'Global List of MEAL Indicators'!AG28</f>
        <v>2</v>
      </c>
      <c r="AN27" s="225">
        <f>'Global List of MEAL Indicators'!AH28</f>
        <v>3</v>
      </c>
      <c r="AO27" s="225">
        <f>'Global List of MEAL Indicators'!AI28</f>
        <v>2</v>
      </c>
      <c r="AP27" s="225">
        <f>'Global List of MEAL Indicators'!AJ28</f>
        <v>1</v>
      </c>
      <c r="AQ27" s="225" t="str">
        <f>'Global List of MEAL Indicators'!AK28</f>
        <v>*</v>
      </c>
      <c r="AR27" s="83">
        <f t="shared" si="7"/>
        <v>22</v>
      </c>
      <c r="AS27" s="83">
        <f t="shared" si="8"/>
        <v>60</v>
      </c>
      <c r="AT27" s="217">
        <f t="shared" si="9"/>
        <v>0.36666666666666664</v>
      </c>
      <c r="AU27" s="226">
        <f>'Global List of MEAL Indicators'!AL28</f>
        <v>1</v>
      </c>
      <c r="AV27" s="226">
        <f>'Global List of MEAL Indicators'!AM28</f>
        <v>3</v>
      </c>
      <c r="AW27" s="226">
        <f>'Global List of MEAL Indicators'!AN28</f>
        <v>4</v>
      </c>
      <c r="AX27" s="226">
        <f>'Global List of MEAL Indicators'!AO28</f>
        <v>1</v>
      </c>
      <c r="AY27" s="226">
        <f>'Global List of MEAL Indicators'!AP28</f>
        <v>4</v>
      </c>
      <c r="AZ27" s="226">
        <f>'Global List of MEAL Indicators'!AQ28</f>
        <v>2</v>
      </c>
      <c r="BA27" s="83">
        <f t="shared" si="10"/>
        <v>15</v>
      </c>
      <c r="BB27" s="83">
        <f t="shared" si="11"/>
        <v>24</v>
      </c>
      <c r="BC27" s="213">
        <f t="shared" si="12"/>
        <v>0.625</v>
      </c>
      <c r="BD27" s="227">
        <f>'Global List of MEAL Indicators'!AR28</f>
        <v>1</v>
      </c>
      <c r="BE27" s="227">
        <f>'Global List of MEAL Indicators'!AS28</f>
        <v>2</v>
      </c>
      <c r="BF27" s="227">
        <f>'Global List of MEAL Indicators'!AT28</f>
        <v>2</v>
      </c>
      <c r="BG27" s="227">
        <f>'Global List of MEAL Indicators'!AU28</f>
        <v>4</v>
      </c>
      <c r="BH27" s="227">
        <f>'Global List of MEAL Indicators'!AV28</f>
        <v>4</v>
      </c>
      <c r="BI27" s="227">
        <f>'Global List of MEAL Indicators'!AW28</f>
        <v>3</v>
      </c>
      <c r="BJ27" s="227">
        <f>'Global List of MEAL Indicators'!AX28</f>
        <v>4</v>
      </c>
      <c r="BK27" s="227">
        <f>'Global List of MEAL Indicators'!AY28</f>
        <v>3</v>
      </c>
      <c r="BL27" s="227">
        <f>'Global List of MEAL Indicators'!AZ28</f>
        <v>1</v>
      </c>
      <c r="BM27" s="227" t="str">
        <f>'Global List of MEAL Indicators'!BA28</f>
        <v>*</v>
      </c>
      <c r="BN27" s="227">
        <f>'Global List of MEAL Indicators'!BB28</f>
        <v>4</v>
      </c>
      <c r="BO27" s="227" t="str">
        <f>'Global List of MEAL Indicators'!BC28</f>
        <v>*</v>
      </c>
      <c r="BP27" s="227">
        <f>'Global List of MEAL Indicators'!BD28</f>
        <v>1</v>
      </c>
      <c r="BQ27" s="227" t="str">
        <f>'Global List of MEAL Indicators'!BE28</f>
        <v>*</v>
      </c>
      <c r="BR27" s="227">
        <f>'Global List of MEAL Indicators'!BF28</f>
        <v>1</v>
      </c>
      <c r="BS27" s="159">
        <f t="shared" si="13"/>
        <v>30</v>
      </c>
      <c r="BT27" s="159">
        <f t="shared" si="0"/>
        <v>60</v>
      </c>
      <c r="BU27" s="193">
        <f t="shared" si="14"/>
        <v>0.5</v>
      </c>
      <c r="BV27" s="228">
        <f>'Global List of MEAL Indicators'!BG28</f>
        <v>3</v>
      </c>
      <c r="BW27" s="228">
        <f>'Global List of MEAL Indicators'!BH28</f>
        <v>2</v>
      </c>
      <c r="BX27" s="228">
        <f>'Global List of MEAL Indicators'!BI28</f>
        <v>2</v>
      </c>
      <c r="BY27" s="228">
        <f>'Global List of MEAL Indicators'!BJ28</f>
        <v>2</v>
      </c>
      <c r="BZ27" s="228">
        <f>'Global List of MEAL Indicators'!BK28</f>
        <v>3</v>
      </c>
      <c r="CA27" s="228">
        <f>'Global List of MEAL Indicators'!BL28</f>
        <v>3</v>
      </c>
      <c r="CB27" s="228">
        <f>'Global List of MEAL Indicators'!BM28</f>
        <v>1</v>
      </c>
      <c r="CC27" s="228" t="str">
        <f>'Global List of MEAL Indicators'!BN28</f>
        <v>*</v>
      </c>
      <c r="CD27" s="159">
        <f t="shared" si="15"/>
        <v>16</v>
      </c>
      <c r="CE27" s="159">
        <f t="shared" si="16"/>
        <v>32</v>
      </c>
      <c r="CF27" s="202">
        <f t="shared" si="17"/>
        <v>0.5</v>
      </c>
      <c r="CG27" s="229">
        <f>'Global List of MEAL Indicators'!BO28</f>
        <v>3</v>
      </c>
      <c r="CH27" s="229">
        <f>'Global List of MEAL Indicators'!BP28</f>
        <v>1</v>
      </c>
      <c r="CI27" s="229">
        <f>'Global List of MEAL Indicators'!BQ28</f>
        <v>4</v>
      </c>
      <c r="CJ27" s="229">
        <f>'Global List of MEAL Indicators'!BR28</f>
        <v>3</v>
      </c>
      <c r="CK27" s="229">
        <f>'Global List of MEAL Indicators'!BS28</f>
        <v>1</v>
      </c>
      <c r="CL27" s="229">
        <f>'Global List of MEAL Indicators'!BT28</f>
        <v>1</v>
      </c>
      <c r="CM27" s="229">
        <f>'Global List of MEAL Indicators'!BU28</f>
        <v>4</v>
      </c>
      <c r="CN27" s="229">
        <f>'Global List of MEAL Indicators'!BV28</f>
        <v>1</v>
      </c>
      <c r="CO27" s="229">
        <f>'Global List of MEAL Indicators'!BW28</f>
        <v>1</v>
      </c>
      <c r="CP27" s="229">
        <f>'Global List of MEAL Indicators'!BX28</f>
        <v>2</v>
      </c>
      <c r="CQ27" s="229">
        <f>'Global List of MEAL Indicators'!BY28</f>
        <v>3</v>
      </c>
      <c r="CR27" s="159">
        <f t="shared" si="18"/>
        <v>24</v>
      </c>
      <c r="CS27" s="159">
        <f t="shared" si="19"/>
        <v>44</v>
      </c>
      <c r="CT27" s="217">
        <f t="shared" si="20"/>
        <v>0.54545454545454541</v>
      </c>
      <c r="CU27" s="226">
        <f>'Global List of MEAL Indicators'!BZ28</f>
        <v>3</v>
      </c>
      <c r="CV27" s="226">
        <f>'Global List of MEAL Indicators'!CA28</f>
        <v>3</v>
      </c>
      <c r="CW27" s="226">
        <f>'Global List of MEAL Indicators'!CB28</f>
        <v>2</v>
      </c>
      <c r="CX27" s="226" t="str">
        <f>'Global List of MEAL Indicators'!CC28</f>
        <v>*</v>
      </c>
      <c r="CY27" s="226">
        <f>'Global List of MEAL Indicators'!CD28</f>
        <v>2</v>
      </c>
      <c r="CZ27" s="170">
        <f t="shared" si="21"/>
        <v>10</v>
      </c>
      <c r="DA27" s="170">
        <f t="shared" si="22"/>
        <v>20</v>
      </c>
      <c r="DB27" s="213">
        <f t="shared" si="23"/>
        <v>0.5</v>
      </c>
      <c r="DC27" s="16"/>
    </row>
    <row r="28" spans="1:107" x14ac:dyDescent="0.25">
      <c r="A28" s="3" t="s">
        <v>61</v>
      </c>
      <c r="B28" s="3">
        <v>2011</v>
      </c>
      <c r="C28" s="334" t="s">
        <v>429</v>
      </c>
      <c r="D28" s="223">
        <f>'Global List of MEAL Indicators'!D29</f>
        <v>4</v>
      </c>
      <c r="E28" s="223">
        <f>'Global List of MEAL Indicators'!E29</f>
        <v>4</v>
      </c>
      <c r="F28" s="223">
        <f>'Global List of MEAL Indicators'!F29</f>
        <v>3</v>
      </c>
      <c r="G28" s="223">
        <f>'Global List of MEAL Indicators'!G29</f>
        <v>4</v>
      </c>
      <c r="H28" s="223">
        <f>'Global List of MEAL Indicators'!H29</f>
        <v>2</v>
      </c>
      <c r="I28" s="223">
        <f>'Global List of MEAL Indicators'!I29</f>
        <v>4</v>
      </c>
      <c r="J28" s="223">
        <f>'Global List of MEAL Indicators'!J29</f>
        <v>2</v>
      </c>
      <c r="K28" s="223">
        <f>'Global List of MEAL Indicators'!K29</f>
        <v>1</v>
      </c>
      <c r="L28" s="223">
        <f>'Global List of MEAL Indicators'!L29</f>
        <v>3</v>
      </c>
      <c r="M28" s="223">
        <f>'Global List of MEAL Indicators'!M29</f>
        <v>3</v>
      </c>
      <c r="N28" s="223">
        <f>'Global List of MEAL Indicators'!N29</f>
        <v>1</v>
      </c>
      <c r="O28" s="223">
        <f>'Global List of MEAL Indicators'!O29</f>
        <v>4</v>
      </c>
      <c r="P28" s="82">
        <f t="shared" si="1"/>
        <v>35</v>
      </c>
      <c r="Q28" s="82">
        <f t="shared" si="2"/>
        <v>48</v>
      </c>
      <c r="R28" s="193">
        <f t="shared" si="3"/>
        <v>0.72916666666666663</v>
      </c>
      <c r="S28" s="224">
        <f>'Global List of MEAL Indicators'!P29</f>
        <v>4</v>
      </c>
      <c r="T28" s="224">
        <f>'Global List of MEAL Indicators'!Q29</f>
        <v>4</v>
      </c>
      <c r="U28" s="224">
        <f>'Global List of MEAL Indicators'!R29</f>
        <v>3</v>
      </c>
      <c r="V28" s="224">
        <f>'Global List of MEAL Indicators'!S29</f>
        <v>2</v>
      </c>
      <c r="W28" s="224">
        <f>'Global List of MEAL Indicators'!T29</f>
        <v>1</v>
      </c>
      <c r="X28" s="224">
        <f>'Global List of MEAL Indicators'!U29</f>
        <v>1</v>
      </c>
      <c r="Y28" s="224">
        <f>'Global List of MEAL Indicators'!V29</f>
        <v>1</v>
      </c>
      <c r="Z28" s="82">
        <f t="shared" si="4"/>
        <v>16</v>
      </c>
      <c r="AA28" s="82">
        <f t="shared" si="5"/>
        <v>28</v>
      </c>
      <c r="AB28" s="202">
        <f t="shared" si="6"/>
        <v>0.5714285714285714</v>
      </c>
      <c r="AC28" s="225" t="str">
        <f>'Global List of MEAL Indicators'!W29</f>
        <v>*</v>
      </c>
      <c r="AD28" s="225" t="str">
        <f>'Global List of MEAL Indicators'!X29</f>
        <v>*</v>
      </c>
      <c r="AE28" s="225">
        <f>'Global List of MEAL Indicators'!Y29</f>
        <v>3</v>
      </c>
      <c r="AF28" s="225">
        <f>'Global List of MEAL Indicators'!Z29</f>
        <v>3</v>
      </c>
      <c r="AG28" s="225">
        <f>'Global List of MEAL Indicators'!AA29</f>
        <v>3</v>
      </c>
      <c r="AH28" s="225">
        <f>'Global List of MEAL Indicators'!AB29</f>
        <v>4</v>
      </c>
      <c r="AI28" s="225">
        <f>'Global List of MEAL Indicators'!AC29</f>
        <v>1</v>
      </c>
      <c r="AJ28" s="225">
        <f>'Global List of MEAL Indicators'!AD29</f>
        <v>2</v>
      </c>
      <c r="AK28" s="225">
        <f>'Global List of MEAL Indicators'!AE29</f>
        <v>1</v>
      </c>
      <c r="AL28" s="225">
        <f>'Global List of MEAL Indicators'!AF29</f>
        <v>2</v>
      </c>
      <c r="AM28" s="225">
        <f>'Global List of MEAL Indicators'!AG29</f>
        <v>4</v>
      </c>
      <c r="AN28" s="225">
        <f>'Global List of MEAL Indicators'!AH29</f>
        <v>2</v>
      </c>
      <c r="AO28" s="225">
        <f>'Global List of MEAL Indicators'!AI29</f>
        <v>3</v>
      </c>
      <c r="AP28" s="225">
        <f>'Global List of MEAL Indicators'!AJ29</f>
        <v>2</v>
      </c>
      <c r="AQ28" s="225">
        <f>'Global List of MEAL Indicators'!AK29</f>
        <v>4</v>
      </c>
      <c r="AR28" s="83">
        <f t="shared" si="7"/>
        <v>34</v>
      </c>
      <c r="AS28" s="83">
        <f t="shared" si="8"/>
        <v>60</v>
      </c>
      <c r="AT28" s="217">
        <f t="shared" si="9"/>
        <v>0.56666666666666665</v>
      </c>
      <c r="AU28" s="226">
        <f>'Global List of MEAL Indicators'!AL29</f>
        <v>3</v>
      </c>
      <c r="AV28" s="226">
        <f>'Global List of MEAL Indicators'!AM29</f>
        <v>3</v>
      </c>
      <c r="AW28" s="226">
        <f>'Global List of MEAL Indicators'!AN29</f>
        <v>3</v>
      </c>
      <c r="AX28" s="226">
        <f>'Global List of MEAL Indicators'!AO29</f>
        <v>1</v>
      </c>
      <c r="AY28" s="226">
        <f>'Global List of MEAL Indicators'!AP29</f>
        <v>3</v>
      </c>
      <c r="AZ28" s="226">
        <f>'Global List of MEAL Indicators'!AQ29</f>
        <v>4</v>
      </c>
      <c r="BA28" s="83">
        <f t="shared" si="10"/>
        <v>17</v>
      </c>
      <c r="BB28" s="83">
        <f t="shared" si="11"/>
        <v>24</v>
      </c>
      <c r="BC28" s="213">
        <f t="shared" si="12"/>
        <v>0.70833333333333337</v>
      </c>
      <c r="BD28" s="227">
        <f>'Global List of MEAL Indicators'!AR29</f>
        <v>3</v>
      </c>
      <c r="BE28" s="227">
        <f>'Global List of MEAL Indicators'!AS29</f>
        <v>4</v>
      </c>
      <c r="BF28" s="227">
        <f>'Global List of MEAL Indicators'!AT29</f>
        <v>4</v>
      </c>
      <c r="BG28" s="227">
        <f>'Global List of MEAL Indicators'!AU29</f>
        <v>3</v>
      </c>
      <c r="BH28" s="227">
        <f>'Global List of MEAL Indicators'!AV29</f>
        <v>1</v>
      </c>
      <c r="BI28" s="227">
        <f>'Global List of MEAL Indicators'!AW29</f>
        <v>3</v>
      </c>
      <c r="BJ28" s="227">
        <f>'Global List of MEAL Indicators'!AX29</f>
        <v>2</v>
      </c>
      <c r="BK28" s="227">
        <f>'Global List of MEAL Indicators'!AY29</f>
        <v>1</v>
      </c>
      <c r="BL28" s="227">
        <f>'Global List of MEAL Indicators'!AZ29</f>
        <v>4</v>
      </c>
      <c r="BM28" s="227" t="str">
        <f>'Global List of MEAL Indicators'!BA29</f>
        <v>*</v>
      </c>
      <c r="BN28" s="227">
        <f>'Global List of MEAL Indicators'!BB29</f>
        <v>4</v>
      </c>
      <c r="BO28" s="227">
        <f>'Global List of MEAL Indicators'!BC29</f>
        <v>4</v>
      </c>
      <c r="BP28" s="227" t="str">
        <f>'Global List of MEAL Indicators'!BD29</f>
        <v>*</v>
      </c>
      <c r="BQ28" s="227">
        <f>'Global List of MEAL Indicators'!BE29</f>
        <v>2</v>
      </c>
      <c r="BR28" s="227">
        <f>'Global List of MEAL Indicators'!BF29</f>
        <v>4</v>
      </c>
      <c r="BS28" s="159">
        <f t="shared" si="13"/>
        <v>39</v>
      </c>
      <c r="BT28" s="159">
        <f t="shared" si="0"/>
        <v>60</v>
      </c>
      <c r="BU28" s="193">
        <f t="shared" si="14"/>
        <v>0.65</v>
      </c>
      <c r="BV28" s="228">
        <f>'Global List of MEAL Indicators'!BG29</f>
        <v>3</v>
      </c>
      <c r="BW28" s="228">
        <f>'Global List of MEAL Indicators'!BH29</f>
        <v>2</v>
      </c>
      <c r="BX28" s="228">
        <f>'Global List of MEAL Indicators'!BI29</f>
        <v>3</v>
      </c>
      <c r="BY28" s="228">
        <f>'Global List of MEAL Indicators'!BJ29</f>
        <v>4</v>
      </c>
      <c r="BZ28" s="228">
        <f>'Global List of MEAL Indicators'!BK29</f>
        <v>2</v>
      </c>
      <c r="CA28" s="228">
        <f>'Global List of MEAL Indicators'!BL29</f>
        <v>4</v>
      </c>
      <c r="CB28" s="228">
        <f>'Global List of MEAL Indicators'!BM29</f>
        <v>4</v>
      </c>
      <c r="CC28" s="228" t="str">
        <f>'Global List of MEAL Indicators'!BN29</f>
        <v>*</v>
      </c>
      <c r="CD28" s="159">
        <f t="shared" si="15"/>
        <v>22</v>
      </c>
      <c r="CE28" s="159">
        <f t="shared" si="16"/>
        <v>32</v>
      </c>
      <c r="CF28" s="202">
        <f t="shared" si="17"/>
        <v>0.6875</v>
      </c>
      <c r="CG28" s="229">
        <f>'Global List of MEAL Indicators'!BO29</f>
        <v>2</v>
      </c>
      <c r="CH28" s="229">
        <f>'Global List of MEAL Indicators'!BP29</f>
        <v>4</v>
      </c>
      <c r="CI28" s="229">
        <f>'Global List of MEAL Indicators'!BQ29</f>
        <v>1</v>
      </c>
      <c r="CJ28" s="229">
        <f>'Global List of MEAL Indicators'!BR29</f>
        <v>2</v>
      </c>
      <c r="CK28" s="229">
        <f>'Global List of MEAL Indicators'!BS29</f>
        <v>1</v>
      </c>
      <c r="CL28" s="229">
        <f>'Global List of MEAL Indicators'!BT29</f>
        <v>3</v>
      </c>
      <c r="CM28" s="229">
        <f>'Global List of MEAL Indicators'!BU29</f>
        <v>2</v>
      </c>
      <c r="CN28" s="229">
        <f>'Global List of MEAL Indicators'!BV29</f>
        <v>3</v>
      </c>
      <c r="CO28" s="229">
        <f>'Global List of MEAL Indicators'!BW29</f>
        <v>3</v>
      </c>
      <c r="CP28" s="229">
        <f>'Global List of MEAL Indicators'!BX29</f>
        <v>2</v>
      </c>
      <c r="CQ28" s="229">
        <f>'Global List of MEAL Indicators'!BY29</f>
        <v>3</v>
      </c>
      <c r="CR28" s="159">
        <f t="shared" si="18"/>
        <v>26</v>
      </c>
      <c r="CS28" s="159">
        <f t="shared" si="19"/>
        <v>44</v>
      </c>
      <c r="CT28" s="217">
        <f t="shared" si="20"/>
        <v>0.59090909090909094</v>
      </c>
      <c r="CU28" s="226">
        <f>'Global List of MEAL Indicators'!BZ29</f>
        <v>4</v>
      </c>
      <c r="CV28" s="226">
        <f>'Global List of MEAL Indicators'!CA29</f>
        <v>4</v>
      </c>
      <c r="CW28" s="226">
        <f>'Global List of MEAL Indicators'!CB29</f>
        <v>2</v>
      </c>
      <c r="CX28" s="226" t="str">
        <f>'Global List of MEAL Indicators'!CC29</f>
        <v>*</v>
      </c>
      <c r="CY28" s="226">
        <f>'Global List of MEAL Indicators'!CD29</f>
        <v>3</v>
      </c>
      <c r="CZ28" s="170">
        <f t="shared" si="21"/>
        <v>13</v>
      </c>
      <c r="DA28" s="170">
        <f t="shared" si="22"/>
        <v>20</v>
      </c>
      <c r="DB28" s="213">
        <f t="shared" si="23"/>
        <v>0.65</v>
      </c>
      <c r="DC28" s="16"/>
    </row>
    <row r="29" spans="1:107" x14ac:dyDescent="0.25">
      <c r="A29" s="3" t="s">
        <v>62</v>
      </c>
      <c r="B29" s="3">
        <v>2012</v>
      </c>
      <c r="C29" s="334" t="s">
        <v>427</v>
      </c>
      <c r="D29" s="223">
        <f>'Global List of MEAL Indicators'!D30</f>
        <v>3</v>
      </c>
      <c r="E29" s="223">
        <f>'Global List of MEAL Indicators'!E30</f>
        <v>4</v>
      </c>
      <c r="F29" s="223">
        <f>'Global List of MEAL Indicators'!F30</f>
        <v>4</v>
      </c>
      <c r="G29" s="223">
        <f>'Global List of MEAL Indicators'!G30</f>
        <v>3</v>
      </c>
      <c r="H29" s="223">
        <f>'Global List of MEAL Indicators'!H30</f>
        <v>3</v>
      </c>
      <c r="I29" s="223">
        <f>'Global List of MEAL Indicators'!I30</f>
        <v>3</v>
      </c>
      <c r="J29" s="223">
        <f>'Global List of MEAL Indicators'!J30</f>
        <v>4</v>
      </c>
      <c r="K29" s="223">
        <f>'Global List of MEAL Indicators'!K30</f>
        <v>2</v>
      </c>
      <c r="L29" s="223">
        <f>'Global List of MEAL Indicators'!L30</f>
        <v>4</v>
      </c>
      <c r="M29" s="223">
        <f>'Global List of MEAL Indicators'!M30</f>
        <v>2</v>
      </c>
      <c r="N29" s="223">
        <f>'Global List of MEAL Indicators'!N30</f>
        <v>2</v>
      </c>
      <c r="O29" s="223">
        <f>'Global List of MEAL Indicators'!O30</f>
        <v>3</v>
      </c>
      <c r="P29" s="82">
        <f t="shared" si="1"/>
        <v>37</v>
      </c>
      <c r="Q29" s="82">
        <f t="shared" si="2"/>
        <v>48</v>
      </c>
      <c r="R29" s="193">
        <f t="shared" si="3"/>
        <v>0.77083333333333337</v>
      </c>
      <c r="S29" s="224">
        <f>'Global List of MEAL Indicators'!P30</f>
        <v>3</v>
      </c>
      <c r="T29" s="224">
        <f>'Global List of MEAL Indicators'!Q30</f>
        <v>2</v>
      </c>
      <c r="U29" s="224">
        <f>'Global List of MEAL Indicators'!R30</f>
        <v>2</v>
      </c>
      <c r="V29" s="224">
        <f>'Global List of MEAL Indicators'!S30</f>
        <v>2</v>
      </c>
      <c r="W29" s="224">
        <f>'Global List of MEAL Indicators'!T30</f>
        <v>1</v>
      </c>
      <c r="X29" s="224">
        <f>'Global List of MEAL Indicators'!U30</f>
        <v>2</v>
      </c>
      <c r="Y29" s="224">
        <f>'Global List of MEAL Indicators'!V30</f>
        <v>1</v>
      </c>
      <c r="Z29" s="82">
        <f t="shared" si="4"/>
        <v>13</v>
      </c>
      <c r="AA29" s="82">
        <f t="shared" si="5"/>
        <v>28</v>
      </c>
      <c r="AB29" s="202">
        <f t="shared" si="6"/>
        <v>0.4642857142857143</v>
      </c>
      <c r="AC29" s="225" t="str">
        <f>'Global List of MEAL Indicators'!W30</f>
        <v>*</v>
      </c>
      <c r="AD29" s="225">
        <f>'Global List of MEAL Indicators'!X30</f>
        <v>4</v>
      </c>
      <c r="AE29" s="225">
        <f>'Global List of MEAL Indicators'!Y30</f>
        <v>1</v>
      </c>
      <c r="AF29" s="225">
        <f>'Global List of MEAL Indicators'!Z30</f>
        <v>1</v>
      </c>
      <c r="AG29" s="225">
        <f>'Global List of MEAL Indicators'!AA30</f>
        <v>3</v>
      </c>
      <c r="AH29" s="225">
        <f>'Global List of MEAL Indicators'!AB30</f>
        <v>4</v>
      </c>
      <c r="AI29" s="225">
        <f>'Global List of MEAL Indicators'!AC30</f>
        <v>2</v>
      </c>
      <c r="AJ29" s="225">
        <f>'Global List of MEAL Indicators'!AD30</f>
        <v>1</v>
      </c>
      <c r="AK29" s="225">
        <f>'Global List of MEAL Indicators'!AE30</f>
        <v>4</v>
      </c>
      <c r="AL29" s="225">
        <f>'Global List of MEAL Indicators'!AF30</f>
        <v>3</v>
      </c>
      <c r="AM29" s="225">
        <f>'Global List of MEAL Indicators'!AG30</f>
        <v>4</v>
      </c>
      <c r="AN29" s="225">
        <f>'Global List of MEAL Indicators'!AH30</f>
        <v>3</v>
      </c>
      <c r="AO29" s="225">
        <f>'Global List of MEAL Indicators'!AI30</f>
        <v>3</v>
      </c>
      <c r="AP29" s="225">
        <f>'Global List of MEAL Indicators'!AJ30</f>
        <v>3</v>
      </c>
      <c r="AQ29" s="225" t="str">
        <f>'Global List of MEAL Indicators'!AK30</f>
        <v>*</v>
      </c>
      <c r="AR29" s="83">
        <f t="shared" si="7"/>
        <v>36</v>
      </c>
      <c r="AS29" s="83">
        <f t="shared" si="8"/>
        <v>60</v>
      </c>
      <c r="AT29" s="217">
        <f t="shared" si="9"/>
        <v>0.6</v>
      </c>
      <c r="AU29" s="226">
        <f>'Global List of MEAL Indicators'!AL30</f>
        <v>4</v>
      </c>
      <c r="AV29" s="226">
        <f>'Global List of MEAL Indicators'!AM30</f>
        <v>3</v>
      </c>
      <c r="AW29" s="226" t="str">
        <f>'Global List of MEAL Indicators'!AN30</f>
        <v>*</v>
      </c>
      <c r="AX29" s="226">
        <f>'Global List of MEAL Indicators'!AO30</f>
        <v>1</v>
      </c>
      <c r="AY29" s="226">
        <f>'Global List of MEAL Indicators'!AP30</f>
        <v>4</v>
      </c>
      <c r="AZ29" s="226">
        <f>'Global List of MEAL Indicators'!AQ30</f>
        <v>4</v>
      </c>
      <c r="BA29" s="83">
        <f t="shared" si="10"/>
        <v>16</v>
      </c>
      <c r="BB29" s="83">
        <f t="shared" si="11"/>
        <v>24</v>
      </c>
      <c r="BC29" s="213">
        <f t="shared" si="12"/>
        <v>0.66666666666666663</v>
      </c>
      <c r="BD29" s="227">
        <f>'Global List of MEAL Indicators'!AR30</f>
        <v>2</v>
      </c>
      <c r="BE29" s="227">
        <f>'Global List of MEAL Indicators'!AS30</f>
        <v>2</v>
      </c>
      <c r="BF29" s="227">
        <f>'Global List of MEAL Indicators'!AT30</f>
        <v>2</v>
      </c>
      <c r="BG29" s="227">
        <f>'Global List of MEAL Indicators'!AU30</f>
        <v>2</v>
      </c>
      <c r="BH29" s="227">
        <f>'Global List of MEAL Indicators'!AV30</f>
        <v>2</v>
      </c>
      <c r="BI29" s="227">
        <f>'Global List of MEAL Indicators'!AW30</f>
        <v>2</v>
      </c>
      <c r="BJ29" s="227">
        <f>'Global List of MEAL Indicators'!AX30</f>
        <v>1</v>
      </c>
      <c r="BK29" s="227">
        <f>'Global List of MEAL Indicators'!AY30</f>
        <v>2</v>
      </c>
      <c r="BL29" s="227">
        <f>'Global List of MEAL Indicators'!AZ30</f>
        <v>2</v>
      </c>
      <c r="BM29" s="227" t="str">
        <f>'Global List of MEAL Indicators'!BA30</f>
        <v>*</v>
      </c>
      <c r="BN29" s="227">
        <f>'Global List of MEAL Indicators'!BB30</f>
        <v>3</v>
      </c>
      <c r="BO29" s="227">
        <f>'Global List of MEAL Indicators'!BC30</f>
        <v>4</v>
      </c>
      <c r="BP29" s="227" t="str">
        <f>'Global List of MEAL Indicators'!BD30</f>
        <v>*</v>
      </c>
      <c r="BQ29" s="227" t="str">
        <f>'Global List of MEAL Indicators'!BE30</f>
        <v>*</v>
      </c>
      <c r="BR29" s="227">
        <f>'Global List of MEAL Indicators'!BF30</f>
        <v>2</v>
      </c>
      <c r="BS29" s="159">
        <f t="shared" si="13"/>
        <v>26</v>
      </c>
      <c r="BT29" s="159">
        <f t="shared" si="0"/>
        <v>60</v>
      </c>
      <c r="BU29" s="193">
        <f t="shared" si="14"/>
        <v>0.43333333333333335</v>
      </c>
      <c r="BV29" s="228">
        <f>'Global List of MEAL Indicators'!BG30</f>
        <v>4</v>
      </c>
      <c r="BW29" s="228">
        <f>'Global List of MEAL Indicators'!BH30</f>
        <v>3</v>
      </c>
      <c r="BX29" s="228">
        <f>'Global List of MEAL Indicators'!BI30</f>
        <v>3</v>
      </c>
      <c r="BY29" s="228">
        <f>'Global List of MEAL Indicators'!BJ30</f>
        <v>3</v>
      </c>
      <c r="BZ29" s="228">
        <f>'Global List of MEAL Indicators'!BK30</f>
        <v>3</v>
      </c>
      <c r="CA29" s="228">
        <f>'Global List of MEAL Indicators'!BL30</f>
        <v>4</v>
      </c>
      <c r="CB29" s="228">
        <f>'Global List of MEAL Indicators'!BM30</f>
        <v>3</v>
      </c>
      <c r="CC29" s="228" t="str">
        <f>'Global List of MEAL Indicators'!BN30</f>
        <v>*</v>
      </c>
      <c r="CD29" s="159">
        <f t="shared" si="15"/>
        <v>23</v>
      </c>
      <c r="CE29" s="159">
        <f t="shared" si="16"/>
        <v>32</v>
      </c>
      <c r="CF29" s="202">
        <f t="shared" si="17"/>
        <v>0.71875</v>
      </c>
      <c r="CG29" s="229">
        <f>'Global List of MEAL Indicators'!BO30</f>
        <v>3</v>
      </c>
      <c r="CH29" s="229">
        <f>'Global List of MEAL Indicators'!BP30</f>
        <v>4</v>
      </c>
      <c r="CI29" s="229">
        <f>'Global List of MEAL Indicators'!BQ30</f>
        <v>3</v>
      </c>
      <c r="CJ29" s="229">
        <f>'Global List of MEAL Indicators'!BR30</f>
        <v>4</v>
      </c>
      <c r="CK29" s="229">
        <f>'Global List of MEAL Indicators'!BS30</f>
        <v>2</v>
      </c>
      <c r="CL29" s="229">
        <f>'Global List of MEAL Indicators'!BT30</f>
        <v>3</v>
      </c>
      <c r="CM29" s="229">
        <f>'Global List of MEAL Indicators'!BU30</f>
        <v>3</v>
      </c>
      <c r="CN29" s="229">
        <f>'Global List of MEAL Indicators'!BV30</f>
        <v>2</v>
      </c>
      <c r="CO29" s="229">
        <f>'Global List of MEAL Indicators'!BW30</f>
        <v>2</v>
      </c>
      <c r="CP29" s="229">
        <f>'Global List of MEAL Indicators'!BX30</f>
        <v>3</v>
      </c>
      <c r="CQ29" s="229">
        <f>'Global List of MEAL Indicators'!BY30</f>
        <v>2</v>
      </c>
      <c r="CR29" s="159">
        <f t="shared" si="18"/>
        <v>31</v>
      </c>
      <c r="CS29" s="159">
        <f t="shared" si="19"/>
        <v>44</v>
      </c>
      <c r="CT29" s="217">
        <f t="shared" si="20"/>
        <v>0.70454545454545459</v>
      </c>
      <c r="CU29" s="226">
        <f>'Global List of MEAL Indicators'!BZ30</f>
        <v>3</v>
      </c>
      <c r="CV29" s="226">
        <f>'Global List of MEAL Indicators'!CA30</f>
        <v>3</v>
      </c>
      <c r="CW29" s="226">
        <f>'Global List of MEAL Indicators'!CB30</f>
        <v>4</v>
      </c>
      <c r="CX29" s="226" t="str">
        <f>'Global List of MEAL Indicators'!CC30</f>
        <v>*</v>
      </c>
      <c r="CY29" s="226">
        <f>'Global List of MEAL Indicators'!CD30</f>
        <v>3</v>
      </c>
      <c r="CZ29" s="170">
        <f t="shared" si="21"/>
        <v>13</v>
      </c>
      <c r="DA29" s="170">
        <f t="shared" si="22"/>
        <v>20</v>
      </c>
      <c r="DB29" s="213">
        <f t="shared" si="23"/>
        <v>0.65</v>
      </c>
      <c r="DC29" s="16"/>
    </row>
    <row r="30" spans="1:107" x14ac:dyDescent="0.25">
      <c r="A30" s="3" t="s">
        <v>63</v>
      </c>
      <c r="B30" s="3">
        <v>2011</v>
      </c>
      <c r="C30" s="334" t="s">
        <v>429</v>
      </c>
      <c r="D30" s="223">
        <f>'Global List of MEAL Indicators'!D31</f>
        <v>4</v>
      </c>
      <c r="E30" s="223">
        <f>'Global List of MEAL Indicators'!E31</f>
        <v>4</v>
      </c>
      <c r="F30" s="223">
        <f>'Global List of MEAL Indicators'!F31</f>
        <v>4</v>
      </c>
      <c r="G30" s="223">
        <f>'Global List of MEAL Indicators'!G31</f>
        <v>3</v>
      </c>
      <c r="H30" s="223">
        <f>'Global List of MEAL Indicators'!H31</f>
        <v>3</v>
      </c>
      <c r="I30" s="223">
        <f>'Global List of MEAL Indicators'!I31</f>
        <v>2</v>
      </c>
      <c r="J30" s="223" t="str">
        <f>'Global List of MEAL Indicators'!J31</f>
        <v>*</v>
      </c>
      <c r="K30" s="223" t="str">
        <f>'Global List of MEAL Indicators'!K31</f>
        <v>*</v>
      </c>
      <c r="L30" s="223">
        <f>'Global List of MEAL Indicators'!L31</f>
        <v>3</v>
      </c>
      <c r="M30" s="223">
        <f>'Global List of MEAL Indicators'!M31</f>
        <v>1</v>
      </c>
      <c r="N30" s="223">
        <f>'Global List of MEAL Indicators'!N31</f>
        <v>2</v>
      </c>
      <c r="O30" s="223">
        <f>'Global List of MEAL Indicators'!O31</f>
        <v>3</v>
      </c>
      <c r="P30" s="82">
        <f t="shared" si="1"/>
        <v>29</v>
      </c>
      <c r="Q30" s="82">
        <f t="shared" si="2"/>
        <v>48</v>
      </c>
      <c r="R30" s="193">
        <f t="shared" si="3"/>
        <v>0.60416666666666663</v>
      </c>
      <c r="S30" s="224">
        <f>'Global List of MEAL Indicators'!P31</f>
        <v>3</v>
      </c>
      <c r="T30" s="224">
        <f>'Global List of MEAL Indicators'!Q31</f>
        <v>1</v>
      </c>
      <c r="U30" s="224">
        <f>'Global List of MEAL Indicators'!R31</f>
        <v>1</v>
      </c>
      <c r="V30" s="224">
        <f>'Global List of MEAL Indicators'!S31</f>
        <v>4</v>
      </c>
      <c r="W30" s="224">
        <f>'Global List of MEAL Indicators'!T31</f>
        <v>1</v>
      </c>
      <c r="X30" s="224">
        <f>'Global List of MEAL Indicators'!U31</f>
        <v>4</v>
      </c>
      <c r="Y30" s="224">
        <f>'Global List of MEAL Indicators'!V31</f>
        <v>1</v>
      </c>
      <c r="Z30" s="82">
        <f t="shared" si="4"/>
        <v>15</v>
      </c>
      <c r="AA30" s="82">
        <f t="shared" si="5"/>
        <v>28</v>
      </c>
      <c r="AB30" s="202">
        <f t="shared" si="6"/>
        <v>0.5357142857142857</v>
      </c>
      <c r="AC30" s="225">
        <f>'Global List of MEAL Indicators'!W31</f>
        <v>2</v>
      </c>
      <c r="AD30" s="225" t="str">
        <f>'Global List of MEAL Indicators'!X31</f>
        <v>*</v>
      </c>
      <c r="AE30" s="225" t="str">
        <f>'Global List of MEAL Indicators'!Y31</f>
        <v>*</v>
      </c>
      <c r="AF30" s="225">
        <f>'Global List of MEAL Indicators'!Z31</f>
        <v>1</v>
      </c>
      <c r="AG30" s="225">
        <f>'Global List of MEAL Indicators'!AA31</f>
        <v>4</v>
      </c>
      <c r="AH30" s="225">
        <f>'Global List of MEAL Indicators'!AB31</f>
        <v>4</v>
      </c>
      <c r="AI30" s="225">
        <f>'Global List of MEAL Indicators'!AC31</f>
        <v>2</v>
      </c>
      <c r="AJ30" s="225">
        <f>'Global List of MEAL Indicators'!AD31</f>
        <v>1</v>
      </c>
      <c r="AK30" s="225" t="str">
        <f>'Global List of MEAL Indicators'!AE31</f>
        <v>*</v>
      </c>
      <c r="AL30" s="225">
        <f>'Global List of MEAL Indicators'!AF31</f>
        <v>4</v>
      </c>
      <c r="AM30" s="225">
        <f>'Global List of MEAL Indicators'!AG31</f>
        <v>3</v>
      </c>
      <c r="AN30" s="225">
        <f>'Global List of MEAL Indicators'!AH31</f>
        <v>3</v>
      </c>
      <c r="AO30" s="225">
        <f>'Global List of MEAL Indicators'!AI31</f>
        <v>4</v>
      </c>
      <c r="AP30" s="225">
        <f>'Global List of MEAL Indicators'!AJ31</f>
        <v>2</v>
      </c>
      <c r="AQ30" s="225">
        <f>'Global List of MEAL Indicators'!AK31</f>
        <v>2</v>
      </c>
      <c r="AR30" s="83">
        <f t="shared" si="7"/>
        <v>32</v>
      </c>
      <c r="AS30" s="83">
        <v>56</v>
      </c>
      <c r="AT30" s="217">
        <f t="shared" si="9"/>
        <v>0.5714285714285714</v>
      </c>
      <c r="AU30" s="226">
        <f>'Global List of MEAL Indicators'!AL31</f>
        <v>3</v>
      </c>
      <c r="AV30" s="226">
        <f>'Global List of MEAL Indicators'!AM31</f>
        <v>4</v>
      </c>
      <c r="AW30" s="226">
        <f>'Global List of MEAL Indicators'!AN31</f>
        <v>2</v>
      </c>
      <c r="AX30" s="226">
        <f>'Global List of MEAL Indicators'!AO31</f>
        <v>1</v>
      </c>
      <c r="AY30" s="226">
        <f>'Global List of MEAL Indicators'!AP31</f>
        <v>3</v>
      </c>
      <c r="AZ30" s="226">
        <f>'Global List of MEAL Indicators'!AQ31</f>
        <v>2</v>
      </c>
      <c r="BA30" s="83">
        <f t="shared" si="10"/>
        <v>15</v>
      </c>
      <c r="BB30" s="83">
        <f t="shared" si="11"/>
        <v>24</v>
      </c>
      <c r="BC30" s="213">
        <f t="shared" si="12"/>
        <v>0.625</v>
      </c>
      <c r="BD30" s="227">
        <f>'Global List of MEAL Indicators'!AR31</f>
        <v>4</v>
      </c>
      <c r="BE30" s="227">
        <f>'Global List of MEAL Indicators'!AS31</f>
        <v>4</v>
      </c>
      <c r="BF30" s="227">
        <f>'Global List of MEAL Indicators'!AT31</f>
        <v>4</v>
      </c>
      <c r="BG30" s="227">
        <f>'Global List of MEAL Indicators'!AU31</f>
        <v>4</v>
      </c>
      <c r="BH30" s="227">
        <f>'Global List of MEAL Indicators'!AV31</f>
        <v>4</v>
      </c>
      <c r="BI30" s="227">
        <f>'Global List of MEAL Indicators'!AW31</f>
        <v>4</v>
      </c>
      <c r="BJ30" s="227">
        <f>'Global List of MEAL Indicators'!AX31</f>
        <v>3</v>
      </c>
      <c r="BK30" s="227">
        <f>'Global List of MEAL Indicators'!AY31</f>
        <v>3</v>
      </c>
      <c r="BL30" s="227">
        <f>'Global List of MEAL Indicators'!AZ31</f>
        <v>4</v>
      </c>
      <c r="BM30" s="227" t="str">
        <f>'Global List of MEAL Indicators'!BA31</f>
        <v>*</v>
      </c>
      <c r="BN30" s="227">
        <f>'Global List of MEAL Indicators'!BB31</f>
        <v>4</v>
      </c>
      <c r="BO30" s="227">
        <f>'Global List of MEAL Indicators'!BC31</f>
        <v>4</v>
      </c>
      <c r="BP30" s="227">
        <f>'Global List of MEAL Indicators'!BD31</f>
        <v>4</v>
      </c>
      <c r="BQ30" s="227">
        <f>'Global List of MEAL Indicators'!BE31</f>
        <v>4</v>
      </c>
      <c r="BR30" s="227" t="str">
        <f>'Global List of MEAL Indicators'!BF31</f>
        <v>*</v>
      </c>
      <c r="BS30" s="159">
        <f t="shared" si="13"/>
        <v>50</v>
      </c>
      <c r="BT30" s="159">
        <f t="shared" si="0"/>
        <v>60</v>
      </c>
      <c r="BU30" s="193">
        <f t="shared" si="14"/>
        <v>0.83333333333333337</v>
      </c>
      <c r="BV30" s="228">
        <f>'Global List of MEAL Indicators'!BG31</f>
        <v>3</v>
      </c>
      <c r="BW30" s="228">
        <f>'Global List of MEAL Indicators'!BH31</f>
        <v>4</v>
      </c>
      <c r="BX30" s="228">
        <f>'Global List of MEAL Indicators'!BI31</f>
        <v>3</v>
      </c>
      <c r="BY30" s="228">
        <f>'Global List of MEAL Indicators'!BJ31</f>
        <v>3</v>
      </c>
      <c r="BZ30" s="228">
        <f>'Global List of MEAL Indicators'!BK31</f>
        <v>2</v>
      </c>
      <c r="CA30" s="228">
        <f>'Global List of MEAL Indicators'!BL31</f>
        <v>1</v>
      </c>
      <c r="CB30" s="228">
        <f>'Global List of MEAL Indicators'!BM31</f>
        <v>3</v>
      </c>
      <c r="CC30" s="228" t="str">
        <f>'Global List of MEAL Indicators'!BN31</f>
        <v>*</v>
      </c>
      <c r="CD30" s="159">
        <f t="shared" si="15"/>
        <v>19</v>
      </c>
      <c r="CE30" s="159">
        <f t="shared" si="16"/>
        <v>32</v>
      </c>
      <c r="CF30" s="202">
        <f t="shared" si="17"/>
        <v>0.59375</v>
      </c>
      <c r="CG30" s="229">
        <f>'Global List of MEAL Indicators'!BO31</f>
        <v>4</v>
      </c>
      <c r="CH30" s="229">
        <f>'Global List of MEAL Indicators'!BP31</f>
        <v>4</v>
      </c>
      <c r="CI30" s="229">
        <f>'Global List of MEAL Indicators'!BQ31</f>
        <v>2</v>
      </c>
      <c r="CJ30" s="229">
        <f>'Global List of MEAL Indicators'!BR31</f>
        <v>4</v>
      </c>
      <c r="CK30" s="229">
        <f>'Global List of MEAL Indicators'!BS31</f>
        <v>2</v>
      </c>
      <c r="CL30" s="229">
        <f>'Global List of MEAL Indicators'!BT31</f>
        <v>2</v>
      </c>
      <c r="CM30" s="229">
        <f>'Global List of MEAL Indicators'!BU31</f>
        <v>4</v>
      </c>
      <c r="CN30" s="229">
        <f>'Global List of MEAL Indicators'!BV31</f>
        <v>1</v>
      </c>
      <c r="CO30" s="229">
        <f>'Global List of MEAL Indicators'!BW31</f>
        <v>2</v>
      </c>
      <c r="CP30" s="229">
        <f>'Global List of MEAL Indicators'!BX31</f>
        <v>1</v>
      </c>
      <c r="CQ30" s="229">
        <f>'Global List of MEAL Indicators'!BY31</f>
        <v>2</v>
      </c>
      <c r="CR30" s="159">
        <f t="shared" si="18"/>
        <v>28</v>
      </c>
      <c r="CS30" s="159">
        <f t="shared" si="19"/>
        <v>44</v>
      </c>
      <c r="CT30" s="217">
        <f t="shared" si="20"/>
        <v>0.63636363636363635</v>
      </c>
      <c r="CU30" s="226">
        <f>'Global List of MEAL Indicators'!BZ31</f>
        <v>4</v>
      </c>
      <c r="CV30" s="226">
        <f>'Global List of MEAL Indicators'!CA31</f>
        <v>4</v>
      </c>
      <c r="CW30" s="226">
        <f>'Global List of MEAL Indicators'!CB31</f>
        <v>2</v>
      </c>
      <c r="CX30" s="226">
        <f>'Global List of MEAL Indicators'!CC31</f>
        <v>4</v>
      </c>
      <c r="CY30" s="226">
        <f>'Global List of MEAL Indicators'!CD31</f>
        <v>3</v>
      </c>
      <c r="CZ30" s="170">
        <f t="shared" si="21"/>
        <v>17</v>
      </c>
      <c r="DA30" s="170">
        <f t="shared" si="22"/>
        <v>20</v>
      </c>
      <c r="DB30" s="213">
        <f t="shared" si="23"/>
        <v>0.85</v>
      </c>
      <c r="DC30" s="16"/>
    </row>
    <row r="31" spans="1:107" x14ac:dyDescent="0.25">
      <c r="A31" s="3" t="s">
        <v>64</v>
      </c>
      <c r="B31" s="3">
        <v>2011</v>
      </c>
      <c r="C31" s="334" t="s">
        <v>429</v>
      </c>
      <c r="D31" s="223">
        <f>'Global List of MEAL Indicators'!D32</f>
        <v>4</v>
      </c>
      <c r="E31" s="223">
        <f>'Global List of MEAL Indicators'!E32</f>
        <v>4</v>
      </c>
      <c r="F31" s="223">
        <f>'Global List of MEAL Indicators'!F32</f>
        <v>3</v>
      </c>
      <c r="G31" s="223">
        <f>'Global List of MEAL Indicators'!G32</f>
        <v>2</v>
      </c>
      <c r="H31" s="223">
        <f>'Global List of MEAL Indicators'!H32</f>
        <v>3</v>
      </c>
      <c r="I31" s="223">
        <f>'Global List of MEAL Indicators'!I32</f>
        <v>3</v>
      </c>
      <c r="J31" s="223">
        <f>'Global List of MEAL Indicators'!J32</f>
        <v>4</v>
      </c>
      <c r="K31" s="223">
        <f>'Global List of MEAL Indicators'!K32</f>
        <v>1</v>
      </c>
      <c r="L31" s="223">
        <f>'Global List of MEAL Indicators'!L32</f>
        <v>3</v>
      </c>
      <c r="M31" s="223">
        <f>'Global List of MEAL Indicators'!M32</f>
        <v>3</v>
      </c>
      <c r="N31" s="223">
        <f>'Global List of MEAL Indicators'!N32</f>
        <v>1</v>
      </c>
      <c r="O31" s="223">
        <f>'Global List of MEAL Indicators'!O32</f>
        <v>3</v>
      </c>
      <c r="P31" s="82">
        <f t="shared" si="1"/>
        <v>34</v>
      </c>
      <c r="Q31" s="82">
        <f t="shared" si="2"/>
        <v>48</v>
      </c>
      <c r="R31" s="193">
        <f t="shared" si="3"/>
        <v>0.70833333333333337</v>
      </c>
      <c r="S31" s="224">
        <f>'Global List of MEAL Indicators'!P32</f>
        <v>4</v>
      </c>
      <c r="T31" s="224">
        <f>'Global List of MEAL Indicators'!Q32</f>
        <v>2</v>
      </c>
      <c r="U31" s="224">
        <f>'Global List of MEAL Indicators'!R32</f>
        <v>2</v>
      </c>
      <c r="V31" s="224">
        <f>'Global List of MEAL Indicators'!S32</f>
        <v>4</v>
      </c>
      <c r="W31" s="224">
        <f>'Global List of MEAL Indicators'!T32</f>
        <v>2</v>
      </c>
      <c r="X31" s="224">
        <f>'Global List of MEAL Indicators'!U32</f>
        <v>4</v>
      </c>
      <c r="Y31" s="224" t="str">
        <f>'Global List of MEAL Indicators'!V32</f>
        <v>*</v>
      </c>
      <c r="Z31" s="82">
        <f t="shared" si="4"/>
        <v>18</v>
      </c>
      <c r="AA31" s="82">
        <f t="shared" si="5"/>
        <v>28</v>
      </c>
      <c r="AB31" s="202">
        <f t="shared" si="6"/>
        <v>0.6428571428571429</v>
      </c>
      <c r="AC31" s="225">
        <f>'Global List of MEAL Indicators'!W32</f>
        <v>2</v>
      </c>
      <c r="AD31" s="225" t="str">
        <f>'Global List of MEAL Indicators'!X32</f>
        <v>*</v>
      </c>
      <c r="AE31" s="225">
        <f>'Global List of MEAL Indicators'!Y32</f>
        <v>3</v>
      </c>
      <c r="AF31" s="225" t="str">
        <f>'Global List of MEAL Indicators'!Z32</f>
        <v>*</v>
      </c>
      <c r="AG31" s="225">
        <f>'Global List of MEAL Indicators'!AA32</f>
        <v>3</v>
      </c>
      <c r="AH31" s="225">
        <f>'Global List of MEAL Indicators'!AB32</f>
        <v>3</v>
      </c>
      <c r="AI31" s="225">
        <f>'Global List of MEAL Indicators'!AC32</f>
        <v>1</v>
      </c>
      <c r="AJ31" s="225" t="str">
        <f>'Global List of MEAL Indicators'!AD32</f>
        <v>*</v>
      </c>
      <c r="AK31" s="225">
        <f>'Global List of MEAL Indicators'!AE32</f>
        <v>3</v>
      </c>
      <c r="AL31" s="225">
        <f>'Global List of MEAL Indicators'!AF32</f>
        <v>3</v>
      </c>
      <c r="AM31" s="225">
        <f>'Global List of MEAL Indicators'!AG32</f>
        <v>3</v>
      </c>
      <c r="AN31" s="225">
        <f>'Global List of MEAL Indicators'!AH32</f>
        <v>2</v>
      </c>
      <c r="AO31" s="225">
        <f>'Global List of MEAL Indicators'!AI32</f>
        <v>4</v>
      </c>
      <c r="AP31" s="225">
        <f>'Global List of MEAL Indicators'!AJ32</f>
        <v>2</v>
      </c>
      <c r="AQ31" s="225" t="str">
        <f>'Global List of MEAL Indicators'!AK32</f>
        <v>*</v>
      </c>
      <c r="AR31" s="83">
        <f t="shared" si="7"/>
        <v>29</v>
      </c>
      <c r="AS31" s="83">
        <f t="shared" si="8"/>
        <v>60</v>
      </c>
      <c r="AT31" s="217">
        <f t="shared" si="9"/>
        <v>0.48333333333333334</v>
      </c>
      <c r="AU31" s="226">
        <f>'Global List of MEAL Indicators'!AL32</f>
        <v>2</v>
      </c>
      <c r="AV31" s="226">
        <f>'Global List of MEAL Indicators'!AM32</f>
        <v>3</v>
      </c>
      <c r="AW31" s="226" t="str">
        <f>'Global List of MEAL Indicators'!AN32</f>
        <v>*</v>
      </c>
      <c r="AX31" s="226">
        <f>'Global List of MEAL Indicators'!AO32</f>
        <v>1</v>
      </c>
      <c r="AY31" s="226">
        <f>'Global List of MEAL Indicators'!AP32</f>
        <v>2</v>
      </c>
      <c r="AZ31" s="226">
        <f>'Global List of MEAL Indicators'!AQ32</f>
        <v>2</v>
      </c>
      <c r="BA31" s="83">
        <f t="shared" si="10"/>
        <v>10</v>
      </c>
      <c r="BB31" s="83">
        <f t="shared" si="11"/>
        <v>24</v>
      </c>
      <c r="BC31" s="213">
        <f t="shared" si="12"/>
        <v>0.41666666666666669</v>
      </c>
      <c r="BD31" s="227">
        <f>'Global List of MEAL Indicators'!AR32</f>
        <v>4</v>
      </c>
      <c r="BE31" s="227">
        <f>'Global List of MEAL Indicators'!AS32</f>
        <v>3</v>
      </c>
      <c r="BF31" s="227">
        <f>'Global List of MEAL Indicators'!AT32</f>
        <v>4</v>
      </c>
      <c r="BG31" s="227">
        <f>'Global List of MEAL Indicators'!AU32</f>
        <v>3</v>
      </c>
      <c r="BH31" s="227">
        <f>'Global List of MEAL Indicators'!AV32</f>
        <v>4</v>
      </c>
      <c r="BI31" s="227">
        <f>'Global List of MEAL Indicators'!AW32</f>
        <v>3</v>
      </c>
      <c r="BJ31" s="227" t="str">
        <f>'Global List of MEAL Indicators'!AX32</f>
        <v>*</v>
      </c>
      <c r="BK31" s="227">
        <f>'Global List of MEAL Indicators'!AY32</f>
        <v>3</v>
      </c>
      <c r="BL31" s="227">
        <f>'Global List of MEAL Indicators'!AZ32</f>
        <v>3</v>
      </c>
      <c r="BM31" s="227" t="str">
        <f>'Global List of MEAL Indicators'!BA32</f>
        <v>*</v>
      </c>
      <c r="BN31" s="227">
        <f>'Global List of MEAL Indicators'!BB32</f>
        <v>2</v>
      </c>
      <c r="BO31" s="227">
        <f>'Global List of MEAL Indicators'!BC32</f>
        <v>3</v>
      </c>
      <c r="BP31" s="227">
        <f>'Global List of MEAL Indicators'!BD32</f>
        <v>3</v>
      </c>
      <c r="BQ31" s="227">
        <f>'Global List of MEAL Indicators'!BE32</f>
        <v>1</v>
      </c>
      <c r="BR31" s="227">
        <f>'Global List of MEAL Indicators'!BF32</f>
        <v>4</v>
      </c>
      <c r="BS31" s="159">
        <f t="shared" si="13"/>
        <v>40</v>
      </c>
      <c r="BT31" s="159">
        <f t="shared" si="0"/>
        <v>60</v>
      </c>
      <c r="BU31" s="193">
        <f t="shared" si="14"/>
        <v>0.66666666666666663</v>
      </c>
      <c r="BV31" s="228">
        <f>'Global List of MEAL Indicators'!BG32</f>
        <v>3</v>
      </c>
      <c r="BW31" s="228">
        <f>'Global List of MEAL Indicators'!BH32</f>
        <v>2</v>
      </c>
      <c r="BX31" s="228" t="str">
        <f>'Global List of MEAL Indicators'!BI32</f>
        <v>*</v>
      </c>
      <c r="BY31" s="228" t="str">
        <f>'Global List of MEAL Indicators'!BJ32</f>
        <v>*</v>
      </c>
      <c r="BZ31" s="228">
        <f>'Global List of MEAL Indicators'!BK32</f>
        <v>4</v>
      </c>
      <c r="CA31" s="228">
        <f>'Global List of MEAL Indicators'!BL32</f>
        <v>1</v>
      </c>
      <c r="CB31" s="228">
        <f>'Global List of MEAL Indicators'!BM32</f>
        <v>3</v>
      </c>
      <c r="CC31" s="228" t="str">
        <f>'Global List of MEAL Indicators'!BN32</f>
        <v>*</v>
      </c>
      <c r="CD31" s="159">
        <f t="shared" si="15"/>
        <v>13</v>
      </c>
      <c r="CE31" s="159">
        <f t="shared" si="16"/>
        <v>32</v>
      </c>
      <c r="CF31" s="202">
        <f t="shared" si="17"/>
        <v>0.40625</v>
      </c>
      <c r="CG31" s="229">
        <f>'Global List of MEAL Indicators'!BO32</f>
        <v>1</v>
      </c>
      <c r="CH31" s="229">
        <f>'Global List of MEAL Indicators'!BP32</f>
        <v>3</v>
      </c>
      <c r="CI31" s="229">
        <f>'Global List of MEAL Indicators'!BQ32</f>
        <v>4</v>
      </c>
      <c r="CJ31" s="229">
        <f>'Global List of MEAL Indicators'!BR32</f>
        <v>3</v>
      </c>
      <c r="CK31" s="229">
        <f>'Global List of MEAL Indicators'!BS32</f>
        <v>1</v>
      </c>
      <c r="CL31" s="229">
        <f>'Global List of MEAL Indicators'!BT32</f>
        <v>2</v>
      </c>
      <c r="CM31" s="229">
        <f>'Global List of MEAL Indicators'!BU32</f>
        <v>2</v>
      </c>
      <c r="CN31" s="229">
        <f>'Global List of MEAL Indicators'!BV32</f>
        <v>4</v>
      </c>
      <c r="CO31" s="229">
        <f>'Global List of MEAL Indicators'!BW32</f>
        <v>3</v>
      </c>
      <c r="CP31" s="229">
        <f>'Global List of MEAL Indicators'!BX32</f>
        <v>2</v>
      </c>
      <c r="CQ31" s="229">
        <f>'Global List of MEAL Indicators'!BY32</f>
        <v>3</v>
      </c>
      <c r="CR31" s="159">
        <f t="shared" si="18"/>
        <v>28</v>
      </c>
      <c r="CS31" s="159">
        <f t="shared" si="19"/>
        <v>44</v>
      </c>
      <c r="CT31" s="217">
        <f t="shared" si="20"/>
        <v>0.63636363636363635</v>
      </c>
      <c r="CU31" s="226">
        <f>'Global List of MEAL Indicators'!BZ32</f>
        <v>3</v>
      </c>
      <c r="CV31" s="226">
        <f>'Global List of MEAL Indicators'!CA32</f>
        <v>3</v>
      </c>
      <c r="CW31" s="226">
        <f>'Global List of MEAL Indicators'!CB32</f>
        <v>2</v>
      </c>
      <c r="CX31" s="226">
        <f>'Global List of MEAL Indicators'!CC32</f>
        <v>4</v>
      </c>
      <c r="CY31" s="226">
        <f>'Global List of MEAL Indicators'!CD32</f>
        <v>4</v>
      </c>
      <c r="CZ31" s="170">
        <f t="shared" si="21"/>
        <v>16</v>
      </c>
      <c r="DA31" s="170">
        <f t="shared" si="22"/>
        <v>20</v>
      </c>
      <c r="DB31" s="213">
        <f t="shared" si="23"/>
        <v>0.8</v>
      </c>
      <c r="DC31" s="16"/>
    </row>
    <row r="32" spans="1:107" x14ac:dyDescent="0.25">
      <c r="A32" s="3" t="s">
        <v>65</v>
      </c>
      <c r="B32" s="3">
        <v>2014</v>
      </c>
      <c r="C32" s="334" t="s">
        <v>429</v>
      </c>
      <c r="D32" s="223">
        <f>'Global List of MEAL Indicators'!D33</f>
        <v>4</v>
      </c>
      <c r="E32" s="223">
        <f>'Global List of MEAL Indicators'!E33</f>
        <v>1</v>
      </c>
      <c r="F32" s="223">
        <f>'Global List of MEAL Indicators'!F33</f>
        <v>3</v>
      </c>
      <c r="G32" s="223">
        <f>'Global List of MEAL Indicators'!G33</f>
        <v>1</v>
      </c>
      <c r="H32" s="223">
        <f>'Global List of MEAL Indicators'!H33</f>
        <v>1</v>
      </c>
      <c r="I32" s="223">
        <f>'Global List of MEAL Indicators'!I33</f>
        <v>1</v>
      </c>
      <c r="J32" s="223" t="str">
        <f>'Global List of MEAL Indicators'!J33</f>
        <v>*</v>
      </c>
      <c r="K32" s="223" t="str">
        <f>'Global List of MEAL Indicators'!K33</f>
        <v>*</v>
      </c>
      <c r="L32" s="223">
        <f>'Global List of MEAL Indicators'!L33</f>
        <v>2</v>
      </c>
      <c r="M32" s="223">
        <f>'Global List of MEAL Indicators'!M33</f>
        <v>4</v>
      </c>
      <c r="N32" s="223">
        <f>'Global List of MEAL Indicators'!N33</f>
        <v>3</v>
      </c>
      <c r="O32" s="223">
        <f>'Global List of MEAL Indicators'!O33</f>
        <v>1</v>
      </c>
      <c r="P32" s="82">
        <f t="shared" si="1"/>
        <v>21</v>
      </c>
      <c r="Q32" s="82">
        <f t="shared" si="2"/>
        <v>48</v>
      </c>
      <c r="R32" s="193">
        <f t="shared" si="3"/>
        <v>0.4375</v>
      </c>
      <c r="S32" s="224">
        <f>'Global List of MEAL Indicators'!P33</f>
        <v>4</v>
      </c>
      <c r="T32" s="224">
        <f>'Global List of MEAL Indicators'!Q33</f>
        <v>2</v>
      </c>
      <c r="U32" s="224">
        <f>'Global List of MEAL Indicators'!R33</f>
        <v>2</v>
      </c>
      <c r="V32" s="224">
        <f>'Global List of MEAL Indicators'!S33</f>
        <v>1</v>
      </c>
      <c r="W32" s="224">
        <f>'Global List of MEAL Indicators'!T33</f>
        <v>1</v>
      </c>
      <c r="X32" s="224">
        <f>'Global List of MEAL Indicators'!U33</f>
        <v>3</v>
      </c>
      <c r="Y32" s="224">
        <f>'Global List of MEAL Indicators'!V33</f>
        <v>2</v>
      </c>
      <c r="Z32" s="82">
        <f t="shared" si="4"/>
        <v>15</v>
      </c>
      <c r="AA32" s="82">
        <f t="shared" si="5"/>
        <v>28</v>
      </c>
      <c r="AB32" s="202">
        <f t="shared" si="6"/>
        <v>0.5357142857142857</v>
      </c>
      <c r="AC32" s="225">
        <f>'Global List of MEAL Indicators'!W33</f>
        <v>2</v>
      </c>
      <c r="AD32" s="225" t="str">
        <f>'Global List of MEAL Indicators'!X33</f>
        <v>*</v>
      </c>
      <c r="AE32" s="225" t="str">
        <f>'Global List of MEAL Indicators'!Y33</f>
        <v>*</v>
      </c>
      <c r="AF32" s="225">
        <f>'Global List of MEAL Indicators'!Z33</f>
        <v>4</v>
      </c>
      <c r="AG32" s="225">
        <f>'Global List of MEAL Indicators'!AA33</f>
        <v>2</v>
      </c>
      <c r="AH32" s="225">
        <f>'Global List of MEAL Indicators'!AB33</f>
        <v>3</v>
      </c>
      <c r="AI32" s="225" t="str">
        <f>'Global List of MEAL Indicators'!AC33</f>
        <v>*</v>
      </c>
      <c r="AJ32" s="225">
        <f>'Global List of MEAL Indicators'!AD33</f>
        <v>1</v>
      </c>
      <c r="AK32" s="225" t="str">
        <f>'Global List of MEAL Indicators'!AE33</f>
        <v>*</v>
      </c>
      <c r="AL32" s="225">
        <f>'Global List of MEAL Indicators'!AF33</f>
        <v>4</v>
      </c>
      <c r="AM32" s="225">
        <f>'Global List of MEAL Indicators'!AG33</f>
        <v>4</v>
      </c>
      <c r="AN32" s="225">
        <f>'Global List of MEAL Indicators'!AH33</f>
        <v>1</v>
      </c>
      <c r="AO32" s="225">
        <f>'Global List of MEAL Indicators'!AI33</f>
        <v>2</v>
      </c>
      <c r="AP32" s="225">
        <f>'Global List of MEAL Indicators'!AJ33</f>
        <v>2</v>
      </c>
      <c r="AQ32" s="225">
        <f>'Global List of MEAL Indicators'!AK33</f>
        <v>4</v>
      </c>
      <c r="AR32" s="83">
        <f t="shared" si="7"/>
        <v>29</v>
      </c>
      <c r="AS32" s="83">
        <v>56</v>
      </c>
      <c r="AT32" s="217">
        <f t="shared" si="9"/>
        <v>0.5178571428571429</v>
      </c>
      <c r="AU32" s="226">
        <f>'Global List of MEAL Indicators'!AL33</f>
        <v>1</v>
      </c>
      <c r="AV32" s="226">
        <f>'Global List of MEAL Indicators'!AM33</f>
        <v>3</v>
      </c>
      <c r="AW32" s="226">
        <f>'Global List of MEAL Indicators'!AN33</f>
        <v>1</v>
      </c>
      <c r="AX32" s="226">
        <f>'Global List of MEAL Indicators'!AO33</f>
        <v>1</v>
      </c>
      <c r="AY32" s="226">
        <f>'Global List of MEAL Indicators'!AP33</f>
        <v>2</v>
      </c>
      <c r="AZ32" s="226">
        <f>'Global List of MEAL Indicators'!AQ33</f>
        <v>2</v>
      </c>
      <c r="BA32" s="83">
        <f t="shared" si="10"/>
        <v>10</v>
      </c>
      <c r="BB32" s="83">
        <f t="shared" si="11"/>
        <v>24</v>
      </c>
      <c r="BC32" s="213">
        <f t="shared" si="12"/>
        <v>0.41666666666666669</v>
      </c>
      <c r="BD32" s="227">
        <f>'Global List of MEAL Indicators'!AR33</f>
        <v>3</v>
      </c>
      <c r="BE32" s="227">
        <f>'Global List of MEAL Indicators'!AS33</f>
        <v>3</v>
      </c>
      <c r="BF32" s="227">
        <f>'Global List of MEAL Indicators'!AT33</f>
        <v>3</v>
      </c>
      <c r="BG32" s="227">
        <f>'Global List of MEAL Indicators'!AU33</f>
        <v>4</v>
      </c>
      <c r="BH32" s="227">
        <f>'Global List of MEAL Indicators'!AV33</f>
        <v>3</v>
      </c>
      <c r="BI32" s="227">
        <f>'Global List of MEAL Indicators'!AW33</f>
        <v>3</v>
      </c>
      <c r="BJ32" s="227">
        <f>'Global List of MEAL Indicators'!AX33</f>
        <v>1</v>
      </c>
      <c r="BK32" s="227">
        <f>'Global List of MEAL Indicators'!AY33</f>
        <v>1</v>
      </c>
      <c r="BL32" s="227">
        <f>'Global List of MEAL Indicators'!AZ33</f>
        <v>3</v>
      </c>
      <c r="BM32" s="227" t="str">
        <f>'Global List of MEAL Indicators'!BA33</f>
        <v>*</v>
      </c>
      <c r="BN32" s="227">
        <f>'Global List of MEAL Indicators'!BB33</f>
        <v>4</v>
      </c>
      <c r="BO32" s="227">
        <f>'Global List of MEAL Indicators'!BC33</f>
        <v>3</v>
      </c>
      <c r="BP32" s="227" t="str">
        <f>'Global List of MEAL Indicators'!BD33</f>
        <v>*</v>
      </c>
      <c r="BQ32" s="227" t="str">
        <f>'Global List of MEAL Indicators'!BE33</f>
        <v>*</v>
      </c>
      <c r="BR32" s="227">
        <f>'Global List of MEAL Indicators'!BF33</f>
        <v>3</v>
      </c>
      <c r="BS32" s="159">
        <f t="shared" si="13"/>
        <v>34</v>
      </c>
      <c r="BT32" s="159">
        <f t="shared" si="0"/>
        <v>60</v>
      </c>
      <c r="BU32" s="193">
        <f t="shared" si="14"/>
        <v>0.56666666666666665</v>
      </c>
      <c r="BV32" s="228">
        <f>'Global List of MEAL Indicators'!BG33</f>
        <v>4</v>
      </c>
      <c r="BW32" s="228">
        <f>'Global List of MEAL Indicators'!BH33</f>
        <v>4</v>
      </c>
      <c r="BX32" s="228">
        <f>'Global List of MEAL Indicators'!BI33</f>
        <v>2</v>
      </c>
      <c r="BY32" s="228">
        <f>'Global List of MEAL Indicators'!BJ33</f>
        <v>2</v>
      </c>
      <c r="BZ32" s="228">
        <f>'Global List of MEAL Indicators'!BK33</f>
        <v>2</v>
      </c>
      <c r="CA32" s="228">
        <f>'Global List of MEAL Indicators'!BL33</f>
        <v>3</v>
      </c>
      <c r="CB32" s="228">
        <f>'Global List of MEAL Indicators'!BM33</f>
        <v>4</v>
      </c>
      <c r="CC32" s="228" t="str">
        <f>'Global List of MEAL Indicators'!BN33</f>
        <v>*</v>
      </c>
      <c r="CD32" s="159">
        <f t="shared" si="15"/>
        <v>21</v>
      </c>
      <c r="CE32" s="159">
        <f t="shared" si="16"/>
        <v>32</v>
      </c>
      <c r="CF32" s="202">
        <f t="shared" si="17"/>
        <v>0.65625</v>
      </c>
      <c r="CG32" s="229">
        <f>'Global List of MEAL Indicators'!BO33</f>
        <v>2</v>
      </c>
      <c r="CH32" s="229">
        <f>'Global List of MEAL Indicators'!BP33</f>
        <v>3</v>
      </c>
      <c r="CI32" s="229">
        <f>'Global List of MEAL Indicators'!BQ33</f>
        <v>2</v>
      </c>
      <c r="CJ32" s="229">
        <f>'Global List of MEAL Indicators'!BR33</f>
        <v>4</v>
      </c>
      <c r="CK32" s="229">
        <f>'Global List of MEAL Indicators'!BS33</f>
        <v>2</v>
      </c>
      <c r="CL32" s="229">
        <f>'Global List of MEAL Indicators'!BT33</f>
        <v>3</v>
      </c>
      <c r="CM32" s="229">
        <f>'Global List of MEAL Indicators'!BU33</f>
        <v>4</v>
      </c>
      <c r="CN32" s="229">
        <f>'Global List of MEAL Indicators'!BV33</f>
        <v>1</v>
      </c>
      <c r="CO32" s="229">
        <f>'Global List of MEAL Indicators'!BW33</f>
        <v>1</v>
      </c>
      <c r="CP32" s="229">
        <f>'Global List of MEAL Indicators'!BX33</f>
        <v>1</v>
      </c>
      <c r="CQ32" s="229">
        <f>'Global List of MEAL Indicators'!BY33</f>
        <v>1</v>
      </c>
      <c r="CR32" s="159">
        <f t="shared" si="18"/>
        <v>24</v>
      </c>
      <c r="CS32" s="159">
        <f t="shared" si="19"/>
        <v>44</v>
      </c>
      <c r="CT32" s="217">
        <f t="shared" si="20"/>
        <v>0.54545454545454541</v>
      </c>
      <c r="CU32" s="226">
        <f>'Global List of MEAL Indicators'!BZ33</f>
        <v>1</v>
      </c>
      <c r="CV32" s="226">
        <f>'Global List of MEAL Indicators'!CA33</f>
        <v>2</v>
      </c>
      <c r="CW32" s="226">
        <f>'Global List of MEAL Indicators'!CB33</f>
        <v>3</v>
      </c>
      <c r="CX32" s="226" t="str">
        <f>'Global List of MEAL Indicators'!CC33</f>
        <v>*</v>
      </c>
      <c r="CY32" s="226">
        <f>'Global List of MEAL Indicators'!CD33</f>
        <v>2</v>
      </c>
      <c r="CZ32" s="170">
        <f t="shared" si="21"/>
        <v>8</v>
      </c>
      <c r="DA32" s="170">
        <f t="shared" si="22"/>
        <v>20</v>
      </c>
      <c r="DB32" s="213">
        <f t="shared" si="23"/>
        <v>0.4</v>
      </c>
      <c r="DC32" s="16"/>
    </row>
    <row r="33" spans="1:107" x14ac:dyDescent="0.25">
      <c r="A33" s="3" t="s">
        <v>66</v>
      </c>
      <c r="B33" s="3">
        <v>2014</v>
      </c>
      <c r="C33" s="334" t="s">
        <v>427</v>
      </c>
      <c r="D33" s="223">
        <f>'Global List of MEAL Indicators'!D34</f>
        <v>4</v>
      </c>
      <c r="E33" s="223">
        <f>'Global List of MEAL Indicators'!E34</f>
        <v>3</v>
      </c>
      <c r="F33" s="223">
        <f>'Global List of MEAL Indicators'!F34</f>
        <v>2</v>
      </c>
      <c r="G33" s="223">
        <f>'Global List of MEAL Indicators'!G34</f>
        <v>1</v>
      </c>
      <c r="H33" s="223">
        <f>'Global List of MEAL Indicators'!H34</f>
        <v>3</v>
      </c>
      <c r="I33" s="223" t="str">
        <f>'Global List of MEAL Indicators'!I34</f>
        <v>*</v>
      </c>
      <c r="J33" s="223">
        <f>'Global List of MEAL Indicators'!J34</f>
        <v>1</v>
      </c>
      <c r="K33" s="223">
        <f>'Global List of MEAL Indicators'!K34</f>
        <v>1</v>
      </c>
      <c r="L33" s="223">
        <f>'Global List of MEAL Indicators'!L34</f>
        <v>2</v>
      </c>
      <c r="M33" s="223">
        <f>'Global List of MEAL Indicators'!M34</f>
        <v>2</v>
      </c>
      <c r="N33" s="223">
        <f>'Global List of MEAL Indicators'!N34</f>
        <v>1</v>
      </c>
      <c r="O33" s="223">
        <f>'Global List of MEAL Indicators'!O34</f>
        <v>1</v>
      </c>
      <c r="P33" s="82">
        <f t="shared" si="1"/>
        <v>21</v>
      </c>
      <c r="Q33" s="82">
        <f t="shared" si="2"/>
        <v>48</v>
      </c>
      <c r="R33" s="193">
        <f t="shared" si="3"/>
        <v>0.4375</v>
      </c>
      <c r="S33" s="224">
        <f>'Global List of MEAL Indicators'!P34</f>
        <v>1</v>
      </c>
      <c r="T33" s="224" t="str">
        <f>'Global List of MEAL Indicators'!Q34</f>
        <v>*</v>
      </c>
      <c r="U33" s="224" t="str">
        <f>'Global List of MEAL Indicators'!R34</f>
        <v>*</v>
      </c>
      <c r="V33" s="224">
        <f>'Global List of MEAL Indicators'!S34</f>
        <v>4</v>
      </c>
      <c r="W33" s="224">
        <f>'Global List of MEAL Indicators'!T34</f>
        <v>1</v>
      </c>
      <c r="X33" s="224">
        <f>'Global List of MEAL Indicators'!U34</f>
        <v>4</v>
      </c>
      <c r="Y33" s="224">
        <f>'Global List of MEAL Indicators'!V34</f>
        <v>1</v>
      </c>
      <c r="Z33" s="82">
        <f t="shared" si="4"/>
        <v>11</v>
      </c>
      <c r="AA33" s="82">
        <f t="shared" si="5"/>
        <v>28</v>
      </c>
      <c r="AB33" s="202">
        <f t="shared" si="6"/>
        <v>0.39285714285714285</v>
      </c>
      <c r="AC33" s="225" t="str">
        <f>'Global List of MEAL Indicators'!W34</f>
        <v>*</v>
      </c>
      <c r="AD33" s="225">
        <f>'Global List of MEAL Indicators'!X34</f>
        <v>3</v>
      </c>
      <c r="AE33" s="225">
        <f>'Global List of MEAL Indicators'!Y34</f>
        <v>2</v>
      </c>
      <c r="AF33" s="225">
        <f>'Global List of MEAL Indicators'!Z34</f>
        <v>2</v>
      </c>
      <c r="AG33" s="225">
        <f>'Global List of MEAL Indicators'!AA34</f>
        <v>1</v>
      </c>
      <c r="AH33" s="225">
        <f>'Global List of MEAL Indicators'!AB34</f>
        <v>4</v>
      </c>
      <c r="AI33" s="225">
        <f>'Global List of MEAL Indicators'!AC34</f>
        <v>1</v>
      </c>
      <c r="AJ33" s="225">
        <f>'Global List of MEAL Indicators'!AD34</f>
        <v>3</v>
      </c>
      <c r="AK33" s="225">
        <f>'Global List of MEAL Indicators'!AE34</f>
        <v>3</v>
      </c>
      <c r="AL33" s="225">
        <f>'Global List of MEAL Indicators'!AF34</f>
        <v>2</v>
      </c>
      <c r="AM33" s="225">
        <f>'Global List of MEAL Indicators'!AG34</f>
        <v>2</v>
      </c>
      <c r="AN33" s="225">
        <f>'Global List of MEAL Indicators'!AH34</f>
        <v>2</v>
      </c>
      <c r="AO33" s="225">
        <f>'Global List of MEAL Indicators'!AI34</f>
        <v>2</v>
      </c>
      <c r="AP33" s="225">
        <f>'Global List of MEAL Indicators'!AJ34</f>
        <v>1</v>
      </c>
      <c r="AQ33" s="225">
        <f>'Global List of MEAL Indicators'!AK34</f>
        <v>4</v>
      </c>
      <c r="AR33" s="83">
        <f t="shared" si="7"/>
        <v>32</v>
      </c>
      <c r="AS33" s="83">
        <f t="shared" si="8"/>
        <v>60</v>
      </c>
      <c r="AT33" s="217">
        <f t="shared" si="9"/>
        <v>0.53333333333333333</v>
      </c>
      <c r="AU33" s="226">
        <f>'Global List of MEAL Indicators'!AL34</f>
        <v>1</v>
      </c>
      <c r="AV33" s="226" t="str">
        <f>'Global List of MEAL Indicators'!AM34</f>
        <v>*</v>
      </c>
      <c r="AW33" s="226">
        <f>'Global List of MEAL Indicators'!AN34</f>
        <v>3</v>
      </c>
      <c r="AX33" s="226">
        <f>'Global List of MEAL Indicators'!AO34</f>
        <v>1</v>
      </c>
      <c r="AY33" s="226">
        <f>'Global List of MEAL Indicators'!AP34</f>
        <v>3</v>
      </c>
      <c r="AZ33" s="226">
        <f>'Global List of MEAL Indicators'!AQ34</f>
        <v>3</v>
      </c>
      <c r="BA33" s="83">
        <f t="shared" si="10"/>
        <v>11</v>
      </c>
      <c r="BB33" s="83">
        <f t="shared" si="11"/>
        <v>24</v>
      </c>
      <c r="BC33" s="213">
        <f t="shared" si="12"/>
        <v>0.45833333333333331</v>
      </c>
      <c r="BD33" s="227">
        <f>'Global List of MEAL Indicators'!AR34</f>
        <v>1</v>
      </c>
      <c r="BE33" s="227">
        <f>'Global List of MEAL Indicators'!AS34</f>
        <v>3</v>
      </c>
      <c r="BF33" s="227">
        <f>'Global List of MEAL Indicators'!AT34</f>
        <v>1</v>
      </c>
      <c r="BG33" s="227">
        <f>'Global List of MEAL Indicators'!AU34</f>
        <v>2</v>
      </c>
      <c r="BH33" s="227">
        <f>'Global List of MEAL Indicators'!AV34</f>
        <v>2</v>
      </c>
      <c r="BI33" s="227">
        <f>'Global List of MEAL Indicators'!AW34</f>
        <v>2</v>
      </c>
      <c r="BJ33" s="227">
        <f>'Global List of MEAL Indicators'!AX34</f>
        <v>2</v>
      </c>
      <c r="BK33" s="227">
        <f>'Global List of MEAL Indicators'!AY34</f>
        <v>2</v>
      </c>
      <c r="BL33" s="227">
        <f>'Global List of MEAL Indicators'!AZ34</f>
        <v>1</v>
      </c>
      <c r="BM33" s="227" t="str">
        <f>'Global List of MEAL Indicators'!BA34</f>
        <v>*</v>
      </c>
      <c r="BN33" s="227">
        <f>'Global List of MEAL Indicators'!BB34</f>
        <v>2</v>
      </c>
      <c r="BO33" s="227">
        <f>'Global List of MEAL Indicators'!BC34</f>
        <v>2</v>
      </c>
      <c r="BP33" s="227">
        <f>'Global List of MEAL Indicators'!BD34</f>
        <v>1</v>
      </c>
      <c r="BQ33" s="227" t="str">
        <f>'Global List of MEAL Indicators'!BE34</f>
        <v>*</v>
      </c>
      <c r="BR33" s="227">
        <f>'Global List of MEAL Indicators'!BF34</f>
        <v>2</v>
      </c>
      <c r="BS33" s="159">
        <f t="shared" si="13"/>
        <v>23</v>
      </c>
      <c r="BT33" s="159">
        <f t="shared" si="0"/>
        <v>60</v>
      </c>
      <c r="BU33" s="193">
        <f t="shared" si="14"/>
        <v>0.38333333333333336</v>
      </c>
      <c r="BV33" s="228">
        <f>'Global List of MEAL Indicators'!BG34</f>
        <v>4</v>
      </c>
      <c r="BW33" s="228">
        <f>'Global List of MEAL Indicators'!BH34</f>
        <v>3</v>
      </c>
      <c r="BX33" s="228">
        <f>'Global List of MEAL Indicators'!BI34</f>
        <v>1</v>
      </c>
      <c r="BY33" s="228">
        <f>'Global List of MEAL Indicators'!BJ34</f>
        <v>1</v>
      </c>
      <c r="BZ33" s="228">
        <f>'Global List of MEAL Indicators'!BK34</f>
        <v>2</v>
      </c>
      <c r="CA33" s="228">
        <f>'Global List of MEAL Indicators'!BL34</f>
        <v>3</v>
      </c>
      <c r="CB33" s="228">
        <f>'Global List of MEAL Indicators'!BM34</f>
        <v>4</v>
      </c>
      <c r="CC33" s="228" t="str">
        <f>'Global List of MEAL Indicators'!BN34</f>
        <v>*</v>
      </c>
      <c r="CD33" s="159">
        <f t="shared" si="15"/>
        <v>18</v>
      </c>
      <c r="CE33" s="159">
        <f t="shared" si="16"/>
        <v>32</v>
      </c>
      <c r="CF33" s="202">
        <f t="shared" si="17"/>
        <v>0.5625</v>
      </c>
      <c r="CG33" s="229">
        <f>'Global List of MEAL Indicators'!BO34</f>
        <v>2</v>
      </c>
      <c r="CH33" s="229">
        <f>'Global List of MEAL Indicators'!BP34</f>
        <v>3</v>
      </c>
      <c r="CI33" s="229">
        <f>'Global List of MEAL Indicators'!BQ34</f>
        <v>4</v>
      </c>
      <c r="CJ33" s="229">
        <f>'Global List of MEAL Indicators'!BR34</f>
        <v>3</v>
      </c>
      <c r="CK33" s="229">
        <f>'Global List of MEAL Indicators'!BS34</f>
        <v>2</v>
      </c>
      <c r="CL33" s="229">
        <f>'Global List of MEAL Indicators'!BT34</f>
        <v>2</v>
      </c>
      <c r="CM33" s="229">
        <f>'Global List of MEAL Indicators'!BU34</f>
        <v>3</v>
      </c>
      <c r="CN33" s="229">
        <f>'Global List of MEAL Indicators'!BV34</f>
        <v>2</v>
      </c>
      <c r="CO33" s="229">
        <f>'Global List of MEAL Indicators'!BW34</f>
        <v>3</v>
      </c>
      <c r="CP33" s="229">
        <f>'Global List of MEAL Indicators'!BX34</f>
        <v>2</v>
      </c>
      <c r="CQ33" s="229">
        <f>'Global List of MEAL Indicators'!BY34</f>
        <v>2</v>
      </c>
      <c r="CR33" s="159">
        <f t="shared" si="18"/>
        <v>28</v>
      </c>
      <c r="CS33" s="159">
        <f t="shared" si="19"/>
        <v>44</v>
      </c>
      <c r="CT33" s="217">
        <f t="shared" si="20"/>
        <v>0.63636363636363635</v>
      </c>
      <c r="CU33" s="226">
        <f>'Global List of MEAL Indicators'!BZ34</f>
        <v>2</v>
      </c>
      <c r="CV33" s="226">
        <f>'Global List of MEAL Indicators'!CA34</f>
        <v>3</v>
      </c>
      <c r="CW33" s="226">
        <f>'Global List of MEAL Indicators'!CB34</f>
        <v>3</v>
      </c>
      <c r="CX33" s="226" t="str">
        <f>'Global List of MEAL Indicators'!CC34</f>
        <v>*</v>
      </c>
      <c r="CY33" s="226">
        <f>'Global List of MEAL Indicators'!CD34</f>
        <v>1</v>
      </c>
      <c r="CZ33" s="170">
        <f t="shared" si="21"/>
        <v>9</v>
      </c>
      <c r="DA33" s="170">
        <f t="shared" si="22"/>
        <v>20</v>
      </c>
      <c r="DB33" s="213">
        <f t="shared" si="23"/>
        <v>0.45</v>
      </c>
      <c r="DC33" s="16"/>
    </row>
    <row r="34" spans="1:107" x14ac:dyDescent="0.25">
      <c r="A34" s="3" t="s">
        <v>67</v>
      </c>
      <c r="B34" s="3">
        <v>2012</v>
      </c>
      <c r="C34" s="334" t="s">
        <v>427</v>
      </c>
      <c r="D34" s="223">
        <f>'Global List of MEAL Indicators'!D35</f>
        <v>4</v>
      </c>
      <c r="E34" s="223">
        <f>'Global List of MEAL Indicators'!E35</f>
        <v>4</v>
      </c>
      <c r="F34" s="223">
        <f>'Global List of MEAL Indicators'!F35</f>
        <v>3</v>
      </c>
      <c r="G34" s="223">
        <f>'Global List of MEAL Indicators'!G35</f>
        <v>2</v>
      </c>
      <c r="H34" s="223">
        <f>'Global List of MEAL Indicators'!H35</f>
        <v>3</v>
      </c>
      <c r="I34" s="223">
        <f>'Global List of MEAL Indicators'!I35</f>
        <v>4</v>
      </c>
      <c r="J34" s="223">
        <f>'Global List of MEAL Indicators'!J35</f>
        <v>3</v>
      </c>
      <c r="K34" s="223">
        <f>'Global List of MEAL Indicators'!K35</f>
        <v>1</v>
      </c>
      <c r="L34" s="223">
        <f>'Global List of MEAL Indicators'!L35</f>
        <v>3</v>
      </c>
      <c r="M34" s="223">
        <f>'Global List of MEAL Indicators'!M35</f>
        <v>4</v>
      </c>
      <c r="N34" s="223">
        <f>'Global List of MEAL Indicators'!N35</f>
        <v>1</v>
      </c>
      <c r="O34" s="223">
        <f>'Global List of MEAL Indicators'!O35</f>
        <v>4</v>
      </c>
      <c r="P34" s="82">
        <f t="shared" si="1"/>
        <v>36</v>
      </c>
      <c r="Q34" s="82">
        <f t="shared" si="2"/>
        <v>48</v>
      </c>
      <c r="R34" s="193">
        <f t="shared" si="3"/>
        <v>0.75</v>
      </c>
      <c r="S34" s="224">
        <f>'Global List of MEAL Indicators'!P35</f>
        <v>3</v>
      </c>
      <c r="T34" s="224">
        <f>'Global List of MEAL Indicators'!Q35</f>
        <v>1</v>
      </c>
      <c r="U34" s="224">
        <f>'Global List of MEAL Indicators'!R35</f>
        <v>2</v>
      </c>
      <c r="V34" s="224">
        <f>'Global List of MEAL Indicators'!S35</f>
        <v>4</v>
      </c>
      <c r="W34" s="224">
        <f>'Global List of MEAL Indicators'!T35</f>
        <v>3</v>
      </c>
      <c r="X34" s="224">
        <f>'Global List of MEAL Indicators'!U35</f>
        <v>2</v>
      </c>
      <c r="Y34" s="224">
        <f>'Global List of MEAL Indicators'!V35</f>
        <v>2</v>
      </c>
      <c r="Z34" s="82">
        <f t="shared" si="4"/>
        <v>17</v>
      </c>
      <c r="AA34" s="82">
        <f t="shared" si="5"/>
        <v>28</v>
      </c>
      <c r="AB34" s="202">
        <f t="shared" si="6"/>
        <v>0.6071428571428571</v>
      </c>
      <c r="AC34" s="225">
        <f>'Global List of MEAL Indicators'!W35</f>
        <v>2</v>
      </c>
      <c r="AD34" s="225">
        <f>'Global List of MEAL Indicators'!X35</f>
        <v>2</v>
      </c>
      <c r="AE34" s="225">
        <f>'Global List of MEAL Indicators'!Y35</f>
        <v>4</v>
      </c>
      <c r="AF34" s="225">
        <f>'Global List of MEAL Indicators'!Z35</f>
        <v>1</v>
      </c>
      <c r="AG34" s="225">
        <f>'Global List of MEAL Indicators'!AA35</f>
        <v>1</v>
      </c>
      <c r="AH34" s="225">
        <f>'Global List of MEAL Indicators'!AB35</f>
        <v>2</v>
      </c>
      <c r="AI34" s="225">
        <f>'Global List of MEAL Indicators'!AC35</f>
        <v>1</v>
      </c>
      <c r="AJ34" s="225">
        <f>'Global List of MEAL Indicators'!AD35</f>
        <v>4</v>
      </c>
      <c r="AK34" s="225">
        <f>'Global List of MEAL Indicators'!AE35</f>
        <v>4</v>
      </c>
      <c r="AL34" s="225">
        <f>'Global List of MEAL Indicators'!AF35</f>
        <v>2</v>
      </c>
      <c r="AM34" s="225">
        <f>'Global List of MEAL Indicators'!AG35</f>
        <v>2</v>
      </c>
      <c r="AN34" s="225">
        <f>'Global List of MEAL Indicators'!AH35</f>
        <v>1</v>
      </c>
      <c r="AO34" s="225">
        <f>'Global List of MEAL Indicators'!AI35</f>
        <v>2</v>
      </c>
      <c r="AP34" s="225">
        <f>'Global List of MEAL Indicators'!AJ35</f>
        <v>2</v>
      </c>
      <c r="AQ34" s="225">
        <f>'Global List of MEAL Indicators'!AK35</f>
        <v>2</v>
      </c>
      <c r="AR34" s="83">
        <f t="shared" si="7"/>
        <v>32</v>
      </c>
      <c r="AS34" s="83">
        <f t="shared" si="8"/>
        <v>60</v>
      </c>
      <c r="AT34" s="217">
        <f t="shared" si="9"/>
        <v>0.53333333333333333</v>
      </c>
      <c r="AU34" s="226">
        <f>'Global List of MEAL Indicators'!AL35</f>
        <v>4</v>
      </c>
      <c r="AV34" s="226">
        <f>'Global List of MEAL Indicators'!AM35</f>
        <v>4</v>
      </c>
      <c r="AW34" s="226">
        <f>'Global List of MEAL Indicators'!AN35</f>
        <v>2</v>
      </c>
      <c r="AX34" s="226" t="str">
        <f>'Global List of MEAL Indicators'!AO35</f>
        <v>*</v>
      </c>
      <c r="AY34" s="226">
        <f>'Global List of MEAL Indicators'!AP35</f>
        <v>2</v>
      </c>
      <c r="AZ34" s="226">
        <f>'Global List of MEAL Indicators'!AQ35</f>
        <v>2</v>
      </c>
      <c r="BA34" s="83">
        <f t="shared" si="10"/>
        <v>14</v>
      </c>
      <c r="BB34" s="83">
        <f t="shared" si="11"/>
        <v>24</v>
      </c>
      <c r="BC34" s="213">
        <f t="shared" si="12"/>
        <v>0.58333333333333337</v>
      </c>
      <c r="BD34" s="227">
        <f>'Global List of MEAL Indicators'!AR35</f>
        <v>4</v>
      </c>
      <c r="BE34" s="227">
        <f>'Global List of MEAL Indicators'!AS35</f>
        <v>1</v>
      </c>
      <c r="BF34" s="227">
        <f>'Global List of MEAL Indicators'!AT35</f>
        <v>1</v>
      </c>
      <c r="BG34" s="227">
        <f>'Global List of MEAL Indicators'!AU35</f>
        <v>2</v>
      </c>
      <c r="BH34" s="227">
        <f>'Global List of MEAL Indicators'!AV35</f>
        <v>3</v>
      </c>
      <c r="BI34" s="227">
        <f>'Global List of MEAL Indicators'!AW35</f>
        <v>2</v>
      </c>
      <c r="BJ34" s="227">
        <f>'Global List of MEAL Indicators'!AX35</f>
        <v>2</v>
      </c>
      <c r="BK34" s="227">
        <f>'Global List of MEAL Indicators'!AY35</f>
        <v>2</v>
      </c>
      <c r="BL34" s="227">
        <f>'Global List of MEAL Indicators'!AZ35</f>
        <v>1</v>
      </c>
      <c r="BM34" s="227" t="str">
        <f>'Global List of MEAL Indicators'!BA35</f>
        <v>*</v>
      </c>
      <c r="BN34" s="227">
        <f>'Global List of MEAL Indicators'!BB35</f>
        <v>1</v>
      </c>
      <c r="BO34" s="227">
        <f>'Global List of MEAL Indicators'!BC35</f>
        <v>2</v>
      </c>
      <c r="BP34" s="227" t="str">
        <f>'Global List of MEAL Indicators'!BD35</f>
        <v>*</v>
      </c>
      <c r="BQ34" s="227" t="str">
        <f>'Global List of MEAL Indicators'!BE35</f>
        <v>*</v>
      </c>
      <c r="BR34" s="227">
        <f>'Global List of MEAL Indicators'!BF35</f>
        <v>1</v>
      </c>
      <c r="BS34" s="159">
        <f t="shared" si="13"/>
        <v>22</v>
      </c>
      <c r="BT34" s="159">
        <f t="shared" si="0"/>
        <v>60</v>
      </c>
      <c r="BU34" s="193">
        <f t="shared" si="14"/>
        <v>0.36666666666666664</v>
      </c>
      <c r="BV34" s="228">
        <f>'Global List of MEAL Indicators'!BG35</f>
        <v>3</v>
      </c>
      <c r="BW34" s="228">
        <f>'Global List of MEAL Indicators'!BH35</f>
        <v>4</v>
      </c>
      <c r="BX34" s="228" t="str">
        <f>'Global List of MEAL Indicators'!BI35</f>
        <v>*</v>
      </c>
      <c r="BY34" s="228">
        <f>'Global List of MEAL Indicators'!BJ35</f>
        <v>2</v>
      </c>
      <c r="BZ34" s="228">
        <f>'Global List of MEAL Indicators'!BK35</f>
        <v>3</v>
      </c>
      <c r="CA34" s="228">
        <f>'Global List of MEAL Indicators'!BL35</f>
        <v>3</v>
      </c>
      <c r="CB34" s="228">
        <f>'Global List of MEAL Indicators'!BM35</f>
        <v>1</v>
      </c>
      <c r="CC34" s="228" t="str">
        <f>'Global List of MEAL Indicators'!BN35</f>
        <v>*</v>
      </c>
      <c r="CD34" s="159">
        <f t="shared" si="15"/>
        <v>16</v>
      </c>
      <c r="CE34" s="159">
        <f t="shared" si="16"/>
        <v>32</v>
      </c>
      <c r="CF34" s="202">
        <f t="shared" si="17"/>
        <v>0.5</v>
      </c>
      <c r="CG34" s="229">
        <f>'Global List of MEAL Indicators'!BO35</f>
        <v>1</v>
      </c>
      <c r="CH34" s="229">
        <f>'Global List of MEAL Indicators'!BP35</f>
        <v>2</v>
      </c>
      <c r="CI34" s="229">
        <f>'Global List of MEAL Indicators'!BQ35</f>
        <v>3</v>
      </c>
      <c r="CJ34" s="229">
        <f>'Global List of MEAL Indicators'!BR35</f>
        <v>1</v>
      </c>
      <c r="CK34" s="229">
        <f>'Global List of MEAL Indicators'!BS35</f>
        <v>2</v>
      </c>
      <c r="CL34" s="229">
        <f>'Global List of MEAL Indicators'!BT35</f>
        <v>2</v>
      </c>
      <c r="CM34" s="229">
        <f>'Global List of MEAL Indicators'!BU35</f>
        <v>2</v>
      </c>
      <c r="CN34" s="229">
        <f>'Global List of MEAL Indicators'!BV35</f>
        <v>3</v>
      </c>
      <c r="CO34" s="229">
        <f>'Global List of MEAL Indicators'!BW35</f>
        <v>3</v>
      </c>
      <c r="CP34" s="229">
        <f>'Global List of MEAL Indicators'!BX35</f>
        <v>4</v>
      </c>
      <c r="CQ34" s="229">
        <f>'Global List of MEAL Indicators'!BY35</f>
        <v>2</v>
      </c>
      <c r="CR34" s="159">
        <f t="shared" si="18"/>
        <v>25</v>
      </c>
      <c r="CS34" s="159">
        <f t="shared" si="19"/>
        <v>44</v>
      </c>
      <c r="CT34" s="217">
        <f t="shared" si="20"/>
        <v>0.56818181818181823</v>
      </c>
      <c r="CU34" s="226">
        <f>'Global List of MEAL Indicators'!BZ35</f>
        <v>1</v>
      </c>
      <c r="CV34" s="226">
        <f>'Global List of MEAL Indicators'!CA35</f>
        <v>3</v>
      </c>
      <c r="CW34" s="226">
        <f>'Global List of MEAL Indicators'!CB35</f>
        <v>3</v>
      </c>
      <c r="CX34" s="226" t="str">
        <f>'Global List of MEAL Indicators'!CC35</f>
        <v>*</v>
      </c>
      <c r="CY34" s="226">
        <f>'Global List of MEAL Indicators'!CD35</f>
        <v>3</v>
      </c>
      <c r="CZ34" s="170">
        <f t="shared" si="21"/>
        <v>10</v>
      </c>
      <c r="DA34" s="170">
        <f t="shared" si="22"/>
        <v>20</v>
      </c>
      <c r="DB34" s="213">
        <f t="shared" si="23"/>
        <v>0.5</v>
      </c>
      <c r="DC34" s="16"/>
    </row>
    <row r="35" spans="1:107" x14ac:dyDescent="0.25">
      <c r="A35" s="3" t="s">
        <v>68</v>
      </c>
      <c r="B35" s="3">
        <v>2011</v>
      </c>
      <c r="C35" s="334" t="s">
        <v>429</v>
      </c>
      <c r="D35" s="223">
        <f>'Global List of MEAL Indicators'!D36</f>
        <v>4</v>
      </c>
      <c r="E35" s="223">
        <f>'Global List of MEAL Indicators'!E36</f>
        <v>4</v>
      </c>
      <c r="F35" s="223">
        <f>'Global List of MEAL Indicators'!F36</f>
        <v>4</v>
      </c>
      <c r="G35" s="223">
        <f>'Global List of MEAL Indicators'!G36</f>
        <v>2</v>
      </c>
      <c r="H35" s="223">
        <f>'Global List of MEAL Indicators'!H36</f>
        <v>3</v>
      </c>
      <c r="I35" s="223">
        <f>'Global List of MEAL Indicators'!I36</f>
        <v>4</v>
      </c>
      <c r="J35" s="223">
        <f>'Global List of MEAL Indicators'!J36</f>
        <v>4</v>
      </c>
      <c r="K35" s="223">
        <f>'Global List of MEAL Indicators'!K36</f>
        <v>2</v>
      </c>
      <c r="L35" s="223">
        <f>'Global List of MEAL Indicators'!L36</f>
        <v>4</v>
      </c>
      <c r="M35" s="223">
        <f>'Global List of MEAL Indicators'!M36</f>
        <v>4</v>
      </c>
      <c r="N35" s="223">
        <f>'Global List of MEAL Indicators'!N36</f>
        <v>1</v>
      </c>
      <c r="O35" s="223">
        <f>'Global List of MEAL Indicators'!O36</f>
        <v>2</v>
      </c>
      <c r="P35" s="82">
        <f t="shared" si="1"/>
        <v>38</v>
      </c>
      <c r="Q35" s="82">
        <f t="shared" si="2"/>
        <v>48</v>
      </c>
      <c r="R35" s="193">
        <f t="shared" si="3"/>
        <v>0.79166666666666663</v>
      </c>
      <c r="S35" s="224" t="str">
        <f>'Global List of MEAL Indicators'!P36</f>
        <v>*</v>
      </c>
      <c r="T35" s="224" t="str">
        <f>'Global List of MEAL Indicators'!Q36</f>
        <v>*</v>
      </c>
      <c r="U35" s="224" t="str">
        <f>'Global List of MEAL Indicators'!R36</f>
        <v>*</v>
      </c>
      <c r="V35" s="224">
        <f>'Global List of MEAL Indicators'!S36</f>
        <v>4</v>
      </c>
      <c r="W35" s="224">
        <f>'Global List of MEAL Indicators'!T36</f>
        <v>4</v>
      </c>
      <c r="X35" s="224">
        <f>'Global List of MEAL Indicators'!U36</f>
        <v>3</v>
      </c>
      <c r="Y35" s="224">
        <f>'Global List of MEAL Indicators'!V36</f>
        <v>3</v>
      </c>
      <c r="Z35" s="82">
        <f t="shared" si="4"/>
        <v>14</v>
      </c>
      <c r="AA35" s="82">
        <f t="shared" si="5"/>
        <v>28</v>
      </c>
      <c r="AB35" s="202">
        <f t="shared" si="6"/>
        <v>0.5</v>
      </c>
      <c r="AC35" s="225">
        <f>'Global List of MEAL Indicators'!W36</f>
        <v>2</v>
      </c>
      <c r="AD35" s="225">
        <f>'Global List of MEAL Indicators'!X36</f>
        <v>4</v>
      </c>
      <c r="AE35" s="225">
        <f>'Global List of MEAL Indicators'!Y36</f>
        <v>1</v>
      </c>
      <c r="AF35" s="225">
        <f>'Global List of MEAL Indicators'!Z36</f>
        <v>3</v>
      </c>
      <c r="AG35" s="225">
        <f>'Global List of MEAL Indicators'!AA36</f>
        <v>1</v>
      </c>
      <c r="AH35" s="225">
        <f>'Global List of MEAL Indicators'!AB36</f>
        <v>3</v>
      </c>
      <c r="AI35" s="225">
        <f>'Global List of MEAL Indicators'!AC36</f>
        <v>4</v>
      </c>
      <c r="AJ35" s="225">
        <f>'Global List of MEAL Indicators'!AD36</f>
        <v>3</v>
      </c>
      <c r="AK35" s="225">
        <f>'Global List of MEAL Indicators'!AE36</f>
        <v>3</v>
      </c>
      <c r="AL35" s="225">
        <f>'Global List of MEAL Indicators'!AF36</f>
        <v>3</v>
      </c>
      <c r="AM35" s="225">
        <f>'Global List of MEAL Indicators'!AG36</f>
        <v>4</v>
      </c>
      <c r="AN35" s="225">
        <f>'Global List of MEAL Indicators'!AH36</f>
        <v>1</v>
      </c>
      <c r="AO35" s="225">
        <f>'Global List of MEAL Indicators'!AI36</f>
        <v>2</v>
      </c>
      <c r="AP35" s="225">
        <f>'Global List of MEAL Indicators'!AJ36</f>
        <v>3</v>
      </c>
      <c r="AQ35" s="225">
        <f>'Global List of MEAL Indicators'!AK36</f>
        <v>3</v>
      </c>
      <c r="AR35" s="83">
        <f t="shared" si="7"/>
        <v>40</v>
      </c>
      <c r="AS35" s="83">
        <f t="shared" si="8"/>
        <v>60</v>
      </c>
      <c r="AT35" s="217">
        <f t="shared" si="9"/>
        <v>0.66666666666666663</v>
      </c>
      <c r="AU35" s="226">
        <f>'Global List of MEAL Indicators'!AL36</f>
        <v>3</v>
      </c>
      <c r="AV35" s="226">
        <f>'Global List of MEAL Indicators'!AM36</f>
        <v>1</v>
      </c>
      <c r="AW35" s="226">
        <f>'Global List of MEAL Indicators'!AN36</f>
        <v>4</v>
      </c>
      <c r="AX35" s="226">
        <f>'Global List of MEAL Indicators'!AO36</f>
        <v>1</v>
      </c>
      <c r="AY35" s="226">
        <f>'Global List of MEAL Indicators'!AP36</f>
        <v>4</v>
      </c>
      <c r="AZ35" s="226">
        <f>'Global List of MEAL Indicators'!AQ36</f>
        <v>4</v>
      </c>
      <c r="BA35" s="83">
        <f t="shared" si="10"/>
        <v>17</v>
      </c>
      <c r="BB35" s="83">
        <f t="shared" si="11"/>
        <v>24</v>
      </c>
      <c r="BC35" s="213">
        <f t="shared" si="12"/>
        <v>0.70833333333333337</v>
      </c>
      <c r="BD35" s="227">
        <f>'Global List of MEAL Indicators'!AR36</f>
        <v>1</v>
      </c>
      <c r="BE35" s="227">
        <f>'Global List of MEAL Indicators'!AS36</f>
        <v>2</v>
      </c>
      <c r="BF35" s="227">
        <f>'Global List of MEAL Indicators'!AT36</f>
        <v>3</v>
      </c>
      <c r="BG35" s="227">
        <f>'Global List of MEAL Indicators'!AU36</f>
        <v>2</v>
      </c>
      <c r="BH35" s="227">
        <f>'Global List of MEAL Indicators'!AV36</f>
        <v>4</v>
      </c>
      <c r="BI35" s="227">
        <f>'Global List of MEAL Indicators'!AW36</f>
        <v>2</v>
      </c>
      <c r="BJ35" s="227">
        <f>'Global List of MEAL Indicators'!AX36</f>
        <v>1</v>
      </c>
      <c r="BK35" s="227">
        <f>'Global List of MEAL Indicators'!AY36</f>
        <v>3</v>
      </c>
      <c r="BL35" s="227">
        <f>'Global List of MEAL Indicators'!AZ36</f>
        <v>2</v>
      </c>
      <c r="BM35" s="227" t="str">
        <f>'Global List of MEAL Indicators'!BA36</f>
        <v>*</v>
      </c>
      <c r="BN35" s="227">
        <f>'Global List of MEAL Indicators'!BB36</f>
        <v>1</v>
      </c>
      <c r="BO35" s="227">
        <f>'Global List of MEAL Indicators'!BC36</f>
        <v>2</v>
      </c>
      <c r="BP35" s="227">
        <f>'Global List of MEAL Indicators'!BD36</f>
        <v>4</v>
      </c>
      <c r="BQ35" s="227" t="str">
        <f>'Global List of MEAL Indicators'!BE36</f>
        <v>*</v>
      </c>
      <c r="BR35" s="227">
        <f>'Global List of MEAL Indicators'!BF36</f>
        <v>2</v>
      </c>
      <c r="BS35" s="159">
        <f t="shared" si="13"/>
        <v>29</v>
      </c>
      <c r="BT35" s="159">
        <f t="shared" si="0"/>
        <v>60</v>
      </c>
      <c r="BU35" s="193">
        <f t="shared" si="14"/>
        <v>0.48333333333333334</v>
      </c>
      <c r="BV35" s="228">
        <f>'Global List of MEAL Indicators'!BG36</f>
        <v>4</v>
      </c>
      <c r="BW35" s="228">
        <f>'Global List of MEAL Indicators'!BH36</f>
        <v>4</v>
      </c>
      <c r="BX35" s="228">
        <f>'Global List of MEAL Indicators'!BI36</f>
        <v>1</v>
      </c>
      <c r="BY35" s="228">
        <f>'Global List of MEAL Indicators'!BJ36</f>
        <v>2</v>
      </c>
      <c r="BZ35" s="228">
        <f>'Global List of MEAL Indicators'!BK36</f>
        <v>3</v>
      </c>
      <c r="CA35" s="228">
        <f>'Global List of MEAL Indicators'!BL36</f>
        <v>4</v>
      </c>
      <c r="CB35" s="228">
        <f>'Global List of MEAL Indicators'!BM36</f>
        <v>3</v>
      </c>
      <c r="CC35" s="228" t="str">
        <f>'Global List of MEAL Indicators'!BN36</f>
        <v>*</v>
      </c>
      <c r="CD35" s="159">
        <f t="shared" si="15"/>
        <v>21</v>
      </c>
      <c r="CE35" s="159">
        <f t="shared" si="16"/>
        <v>32</v>
      </c>
      <c r="CF35" s="202">
        <f t="shared" si="17"/>
        <v>0.65625</v>
      </c>
      <c r="CG35" s="229">
        <f>'Global List of MEAL Indicators'!BO36</f>
        <v>2</v>
      </c>
      <c r="CH35" s="229">
        <f>'Global List of MEAL Indicators'!BP36</f>
        <v>3</v>
      </c>
      <c r="CI35" s="229">
        <f>'Global List of MEAL Indicators'!BQ36</f>
        <v>3</v>
      </c>
      <c r="CJ35" s="229">
        <f>'Global List of MEAL Indicators'!BR36</f>
        <v>4</v>
      </c>
      <c r="CK35" s="229">
        <f>'Global List of MEAL Indicators'!BS36</f>
        <v>1</v>
      </c>
      <c r="CL35" s="229">
        <f>'Global List of MEAL Indicators'!BT36</f>
        <v>2</v>
      </c>
      <c r="CM35" s="229">
        <f>'Global List of MEAL Indicators'!BU36</f>
        <v>3</v>
      </c>
      <c r="CN35" s="229">
        <f>'Global List of MEAL Indicators'!BV36</f>
        <v>3</v>
      </c>
      <c r="CO35" s="229">
        <f>'Global List of MEAL Indicators'!BW36</f>
        <v>3</v>
      </c>
      <c r="CP35" s="229">
        <f>'Global List of MEAL Indicators'!BX36</f>
        <v>3</v>
      </c>
      <c r="CQ35" s="229">
        <f>'Global List of MEAL Indicators'!BY36</f>
        <v>2</v>
      </c>
      <c r="CR35" s="159">
        <f t="shared" si="18"/>
        <v>29</v>
      </c>
      <c r="CS35" s="159">
        <f t="shared" si="19"/>
        <v>44</v>
      </c>
      <c r="CT35" s="217">
        <f t="shared" si="20"/>
        <v>0.65909090909090906</v>
      </c>
      <c r="CU35" s="226">
        <f>'Global List of MEAL Indicators'!BZ36</f>
        <v>1</v>
      </c>
      <c r="CV35" s="226">
        <f>'Global List of MEAL Indicators'!CA36</f>
        <v>3</v>
      </c>
      <c r="CW35" s="226">
        <f>'Global List of MEAL Indicators'!CB36</f>
        <v>3</v>
      </c>
      <c r="CX35" s="226">
        <f>'Global List of MEAL Indicators'!CC36</f>
        <v>1</v>
      </c>
      <c r="CY35" s="226">
        <f>'Global List of MEAL Indicators'!CD36</f>
        <v>2</v>
      </c>
      <c r="CZ35" s="170">
        <f t="shared" si="21"/>
        <v>10</v>
      </c>
      <c r="DA35" s="170">
        <f t="shared" si="22"/>
        <v>20</v>
      </c>
      <c r="DB35" s="213">
        <f t="shared" si="23"/>
        <v>0.5</v>
      </c>
      <c r="DC35" s="16"/>
    </row>
    <row r="36" spans="1:107" x14ac:dyDescent="0.25">
      <c r="A36" s="3" t="s">
        <v>69</v>
      </c>
      <c r="B36" s="3">
        <v>2011</v>
      </c>
      <c r="C36" s="334" t="s">
        <v>427</v>
      </c>
      <c r="D36" s="223">
        <f>'Global List of MEAL Indicators'!D37</f>
        <v>4</v>
      </c>
      <c r="E36" s="223">
        <f>'Global List of MEAL Indicators'!E37</f>
        <v>3</v>
      </c>
      <c r="F36" s="223">
        <f>'Global List of MEAL Indicators'!F37</f>
        <v>4</v>
      </c>
      <c r="G36" s="223">
        <f>'Global List of MEAL Indicators'!G37</f>
        <v>1</v>
      </c>
      <c r="H36" s="223">
        <f>'Global List of MEAL Indicators'!H37</f>
        <v>3</v>
      </c>
      <c r="I36" s="223">
        <f>'Global List of MEAL Indicators'!I37</f>
        <v>2</v>
      </c>
      <c r="J36" s="223">
        <f>'Global List of MEAL Indicators'!J37</f>
        <v>3</v>
      </c>
      <c r="K36" s="223">
        <f>'Global List of MEAL Indicators'!K37</f>
        <v>1</v>
      </c>
      <c r="L36" s="223">
        <f>'Global List of MEAL Indicators'!L37</f>
        <v>4</v>
      </c>
      <c r="M36" s="223">
        <f>'Global List of MEAL Indicators'!M37</f>
        <v>4</v>
      </c>
      <c r="N36" s="223">
        <f>'Global List of MEAL Indicators'!N37</f>
        <v>1</v>
      </c>
      <c r="O36" s="223">
        <f>'Global List of MEAL Indicators'!O37</f>
        <v>2</v>
      </c>
      <c r="P36" s="82">
        <f t="shared" si="1"/>
        <v>32</v>
      </c>
      <c r="Q36" s="82">
        <f t="shared" si="2"/>
        <v>48</v>
      </c>
      <c r="R36" s="193">
        <f t="shared" si="3"/>
        <v>0.66666666666666663</v>
      </c>
      <c r="S36" s="224" t="str">
        <f>'Global List of MEAL Indicators'!P37</f>
        <v>*</v>
      </c>
      <c r="T36" s="224" t="str">
        <f>'Global List of MEAL Indicators'!Q37</f>
        <v>*</v>
      </c>
      <c r="U36" s="224" t="str">
        <f>'Global List of MEAL Indicators'!R37</f>
        <v>*</v>
      </c>
      <c r="V36" s="224">
        <f>'Global List of MEAL Indicators'!S37</f>
        <v>4</v>
      </c>
      <c r="W36" s="224">
        <f>'Global List of MEAL Indicators'!T37</f>
        <v>3</v>
      </c>
      <c r="X36" s="224">
        <f>'Global List of MEAL Indicators'!U37</f>
        <v>3</v>
      </c>
      <c r="Y36" s="224">
        <f>'Global List of MEAL Indicators'!V37</f>
        <v>2</v>
      </c>
      <c r="Z36" s="82">
        <f t="shared" si="4"/>
        <v>12</v>
      </c>
      <c r="AA36" s="82">
        <f t="shared" si="5"/>
        <v>28</v>
      </c>
      <c r="AB36" s="202">
        <f t="shared" si="6"/>
        <v>0.42857142857142855</v>
      </c>
      <c r="AC36" s="225">
        <f>'Global List of MEAL Indicators'!W37</f>
        <v>2</v>
      </c>
      <c r="AD36" s="225">
        <f>'Global List of MEAL Indicators'!X37</f>
        <v>1</v>
      </c>
      <c r="AE36" s="225">
        <f>'Global List of MEAL Indicators'!Y37</f>
        <v>3</v>
      </c>
      <c r="AF36" s="225">
        <f>'Global List of MEAL Indicators'!Z37</f>
        <v>2</v>
      </c>
      <c r="AG36" s="225">
        <f>'Global List of MEAL Indicators'!AA37</f>
        <v>2</v>
      </c>
      <c r="AH36" s="225">
        <f>'Global List of MEAL Indicators'!AB37</f>
        <v>4</v>
      </c>
      <c r="AI36" s="225">
        <f>'Global List of MEAL Indicators'!AC37</f>
        <v>1</v>
      </c>
      <c r="AJ36" s="225">
        <f>'Global List of MEAL Indicators'!AD37</f>
        <v>2</v>
      </c>
      <c r="AK36" s="225">
        <f>'Global List of MEAL Indicators'!AE37</f>
        <v>4</v>
      </c>
      <c r="AL36" s="225">
        <f>'Global List of MEAL Indicators'!AF37</f>
        <v>2</v>
      </c>
      <c r="AM36" s="225">
        <f>'Global List of MEAL Indicators'!AG37</f>
        <v>2</v>
      </c>
      <c r="AN36" s="225">
        <f>'Global List of MEAL Indicators'!AH37</f>
        <v>2</v>
      </c>
      <c r="AO36" s="225">
        <f>'Global List of MEAL Indicators'!AI37</f>
        <v>2</v>
      </c>
      <c r="AP36" s="225">
        <f>'Global List of MEAL Indicators'!AJ37</f>
        <v>3</v>
      </c>
      <c r="AQ36" s="225" t="str">
        <f>'Global List of MEAL Indicators'!AK37</f>
        <v>*</v>
      </c>
      <c r="AR36" s="83">
        <f t="shared" si="7"/>
        <v>32</v>
      </c>
      <c r="AS36" s="83">
        <f t="shared" si="8"/>
        <v>60</v>
      </c>
      <c r="AT36" s="217">
        <f t="shared" si="9"/>
        <v>0.53333333333333333</v>
      </c>
      <c r="AU36" s="226">
        <f>'Global List of MEAL Indicators'!AL37</f>
        <v>3</v>
      </c>
      <c r="AV36" s="226">
        <f>'Global List of MEAL Indicators'!AM37</f>
        <v>4</v>
      </c>
      <c r="AW36" s="226">
        <f>'Global List of MEAL Indicators'!AN37</f>
        <v>2</v>
      </c>
      <c r="AX36" s="226">
        <f>'Global List of MEAL Indicators'!AO37</f>
        <v>4</v>
      </c>
      <c r="AY36" s="226">
        <f>'Global List of MEAL Indicators'!AP37</f>
        <v>3</v>
      </c>
      <c r="AZ36" s="226">
        <f>'Global List of MEAL Indicators'!AQ37</f>
        <v>4</v>
      </c>
      <c r="BA36" s="83">
        <f t="shared" si="10"/>
        <v>20</v>
      </c>
      <c r="BB36" s="83">
        <f t="shared" si="11"/>
        <v>24</v>
      </c>
      <c r="BC36" s="213">
        <f t="shared" si="12"/>
        <v>0.83333333333333337</v>
      </c>
      <c r="BD36" s="227">
        <f>'Global List of MEAL Indicators'!AR37</f>
        <v>3</v>
      </c>
      <c r="BE36" s="227">
        <f>'Global List of MEAL Indicators'!AS37</f>
        <v>3</v>
      </c>
      <c r="BF36" s="227">
        <f>'Global List of MEAL Indicators'!AT37</f>
        <v>2</v>
      </c>
      <c r="BG36" s="227">
        <f>'Global List of MEAL Indicators'!AU37</f>
        <v>1</v>
      </c>
      <c r="BH36" s="227">
        <f>'Global List of MEAL Indicators'!AV37</f>
        <v>2</v>
      </c>
      <c r="BI36" s="227">
        <f>'Global List of MEAL Indicators'!AW37</f>
        <v>1</v>
      </c>
      <c r="BJ36" s="227">
        <f>'Global List of MEAL Indicators'!AX37</f>
        <v>2</v>
      </c>
      <c r="BK36" s="227">
        <f>'Global List of MEAL Indicators'!AY37</f>
        <v>4</v>
      </c>
      <c r="BL36" s="227">
        <f>'Global List of MEAL Indicators'!AZ37</f>
        <v>4</v>
      </c>
      <c r="BM36" s="227" t="str">
        <f>'Global List of MEAL Indicators'!BA37</f>
        <v>*</v>
      </c>
      <c r="BN36" s="227">
        <f>'Global List of MEAL Indicators'!BB37</f>
        <v>1</v>
      </c>
      <c r="BO36" s="227">
        <f>'Global List of MEAL Indicators'!BC37</f>
        <v>2</v>
      </c>
      <c r="BP36" s="227">
        <f>'Global List of MEAL Indicators'!BD37</f>
        <v>4</v>
      </c>
      <c r="BQ36" s="227" t="str">
        <f>'Global List of MEAL Indicators'!BE37</f>
        <v>*</v>
      </c>
      <c r="BR36" s="227">
        <f>'Global List of MEAL Indicators'!BF37</f>
        <v>2</v>
      </c>
      <c r="BS36" s="159">
        <f t="shared" si="13"/>
        <v>31</v>
      </c>
      <c r="BT36" s="159">
        <f t="shared" si="0"/>
        <v>60</v>
      </c>
      <c r="BU36" s="193">
        <f t="shared" si="14"/>
        <v>0.51666666666666672</v>
      </c>
      <c r="BV36" s="228">
        <f>'Global List of MEAL Indicators'!BG37</f>
        <v>2</v>
      </c>
      <c r="BW36" s="228">
        <f>'Global List of MEAL Indicators'!BH37</f>
        <v>3</v>
      </c>
      <c r="BX36" s="228">
        <f>'Global List of MEAL Indicators'!BI37</f>
        <v>1</v>
      </c>
      <c r="BY36" s="228">
        <f>'Global List of MEAL Indicators'!BJ37</f>
        <v>1</v>
      </c>
      <c r="BZ36" s="228">
        <f>'Global List of MEAL Indicators'!BK37</f>
        <v>3</v>
      </c>
      <c r="CA36" s="228">
        <f>'Global List of MEAL Indicators'!BL37</f>
        <v>2</v>
      </c>
      <c r="CB36" s="228">
        <f>'Global List of MEAL Indicators'!BM37</f>
        <v>1</v>
      </c>
      <c r="CC36" s="228" t="str">
        <f>'Global List of MEAL Indicators'!BN37</f>
        <v>*</v>
      </c>
      <c r="CD36" s="159">
        <f t="shared" si="15"/>
        <v>13</v>
      </c>
      <c r="CE36" s="159">
        <f t="shared" si="16"/>
        <v>32</v>
      </c>
      <c r="CF36" s="202">
        <f t="shared" si="17"/>
        <v>0.40625</v>
      </c>
      <c r="CG36" s="229">
        <f>'Global List of MEAL Indicators'!BO37</f>
        <v>2</v>
      </c>
      <c r="CH36" s="229">
        <f>'Global List of MEAL Indicators'!BP37</f>
        <v>2</v>
      </c>
      <c r="CI36" s="229">
        <f>'Global List of MEAL Indicators'!BQ37</f>
        <v>4</v>
      </c>
      <c r="CJ36" s="229">
        <f>'Global List of MEAL Indicators'!BR37</f>
        <v>2</v>
      </c>
      <c r="CK36" s="229">
        <f>'Global List of MEAL Indicators'!BS37</f>
        <v>1</v>
      </c>
      <c r="CL36" s="229">
        <f>'Global List of MEAL Indicators'!BT37</f>
        <v>1</v>
      </c>
      <c r="CM36" s="229">
        <f>'Global List of MEAL Indicators'!BU37</f>
        <v>3</v>
      </c>
      <c r="CN36" s="229">
        <f>'Global List of MEAL Indicators'!BV37</f>
        <v>2</v>
      </c>
      <c r="CO36" s="229">
        <f>'Global List of MEAL Indicators'!BW37</f>
        <v>3</v>
      </c>
      <c r="CP36" s="229">
        <f>'Global List of MEAL Indicators'!BX37</f>
        <v>3</v>
      </c>
      <c r="CQ36" s="229">
        <f>'Global List of MEAL Indicators'!BY37</f>
        <v>1</v>
      </c>
      <c r="CR36" s="159">
        <f t="shared" si="18"/>
        <v>24</v>
      </c>
      <c r="CS36" s="159">
        <f t="shared" si="19"/>
        <v>44</v>
      </c>
      <c r="CT36" s="217">
        <f t="shared" si="20"/>
        <v>0.54545454545454541</v>
      </c>
      <c r="CU36" s="226">
        <f>'Global List of MEAL Indicators'!BZ37</f>
        <v>2</v>
      </c>
      <c r="CV36" s="226">
        <f>'Global List of MEAL Indicators'!CA37</f>
        <v>1</v>
      </c>
      <c r="CW36" s="226">
        <f>'Global List of MEAL Indicators'!CB37</f>
        <v>2</v>
      </c>
      <c r="CX36" s="226">
        <f>'Global List of MEAL Indicators'!CC37</f>
        <v>2</v>
      </c>
      <c r="CY36" s="226">
        <f>'Global List of MEAL Indicators'!CD37</f>
        <v>3</v>
      </c>
      <c r="CZ36" s="170">
        <f t="shared" si="21"/>
        <v>10</v>
      </c>
      <c r="DA36" s="170">
        <f t="shared" si="22"/>
        <v>20</v>
      </c>
      <c r="DB36" s="213">
        <f t="shared" si="23"/>
        <v>0.5</v>
      </c>
      <c r="DC36" s="16"/>
    </row>
    <row r="37" spans="1:107" x14ac:dyDescent="0.25">
      <c r="A37" s="3" t="s">
        <v>70</v>
      </c>
      <c r="B37" s="3">
        <v>2011</v>
      </c>
      <c r="C37" s="334" t="s">
        <v>427</v>
      </c>
      <c r="D37" s="223">
        <f>'Global List of MEAL Indicators'!D38</f>
        <v>4</v>
      </c>
      <c r="E37" s="223">
        <f>'Global List of MEAL Indicators'!E38</f>
        <v>2</v>
      </c>
      <c r="F37" s="223">
        <f>'Global List of MEAL Indicators'!F38</f>
        <v>3</v>
      </c>
      <c r="G37" s="223">
        <f>'Global List of MEAL Indicators'!G38</f>
        <v>1</v>
      </c>
      <c r="H37" s="223">
        <f>'Global List of MEAL Indicators'!H38</f>
        <v>3</v>
      </c>
      <c r="I37" s="223">
        <f>'Global List of MEAL Indicators'!I38</f>
        <v>2</v>
      </c>
      <c r="J37" s="223">
        <f>'Global List of MEAL Indicators'!J38</f>
        <v>2</v>
      </c>
      <c r="K37" s="223">
        <f>'Global List of MEAL Indicators'!K38</f>
        <v>1</v>
      </c>
      <c r="L37" s="223">
        <f>'Global List of MEAL Indicators'!L38</f>
        <v>3</v>
      </c>
      <c r="M37" s="223">
        <f>'Global List of MEAL Indicators'!M38</f>
        <v>4</v>
      </c>
      <c r="N37" s="223">
        <f>'Global List of MEAL Indicators'!N38</f>
        <v>3</v>
      </c>
      <c r="O37" s="223">
        <f>'Global List of MEAL Indicators'!O38</f>
        <v>1</v>
      </c>
      <c r="P37" s="82">
        <f t="shared" si="1"/>
        <v>29</v>
      </c>
      <c r="Q37" s="82">
        <f t="shared" si="2"/>
        <v>48</v>
      </c>
      <c r="R37" s="193">
        <f t="shared" si="3"/>
        <v>0.60416666666666663</v>
      </c>
      <c r="S37" s="224">
        <f>'Global List of MEAL Indicators'!P38</f>
        <v>3</v>
      </c>
      <c r="T37" s="224">
        <f>'Global List of MEAL Indicators'!Q38</f>
        <v>2</v>
      </c>
      <c r="U37" s="224">
        <f>'Global List of MEAL Indicators'!R38</f>
        <v>2</v>
      </c>
      <c r="V37" s="224">
        <f>'Global List of MEAL Indicators'!S38</f>
        <v>4</v>
      </c>
      <c r="W37" s="224">
        <f>'Global List of MEAL Indicators'!T38</f>
        <v>3</v>
      </c>
      <c r="X37" s="224">
        <f>'Global List of MEAL Indicators'!U38</f>
        <v>2</v>
      </c>
      <c r="Y37" s="224" t="str">
        <f>'Global List of MEAL Indicators'!V38</f>
        <v>*</v>
      </c>
      <c r="Z37" s="82">
        <f t="shared" si="4"/>
        <v>16</v>
      </c>
      <c r="AA37" s="82">
        <f t="shared" si="5"/>
        <v>28</v>
      </c>
      <c r="AB37" s="202">
        <f t="shared" si="6"/>
        <v>0.5714285714285714</v>
      </c>
      <c r="AC37" s="225" t="str">
        <f>'Global List of MEAL Indicators'!W38</f>
        <v>*</v>
      </c>
      <c r="AD37" s="225">
        <f>'Global List of MEAL Indicators'!X38</f>
        <v>4</v>
      </c>
      <c r="AE37" s="225">
        <f>'Global List of MEAL Indicators'!Y38</f>
        <v>3</v>
      </c>
      <c r="AF37" s="225" t="str">
        <f>'Global List of MEAL Indicators'!Z38</f>
        <v>*</v>
      </c>
      <c r="AG37" s="225">
        <f>'Global List of MEAL Indicators'!AA38</f>
        <v>2</v>
      </c>
      <c r="AH37" s="225">
        <f>'Global List of MEAL Indicators'!AB38</f>
        <v>1</v>
      </c>
      <c r="AI37" s="225">
        <f>'Global List of MEAL Indicators'!AC38</f>
        <v>3</v>
      </c>
      <c r="AJ37" s="225" t="str">
        <f>'Global List of MEAL Indicators'!AD38</f>
        <v>*</v>
      </c>
      <c r="AK37" s="225">
        <f>'Global List of MEAL Indicators'!AE38</f>
        <v>2</v>
      </c>
      <c r="AL37" s="225">
        <f>'Global List of MEAL Indicators'!AF38</f>
        <v>2</v>
      </c>
      <c r="AM37" s="225">
        <f>'Global List of MEAL Indicators'!AG38</f>
        <v>1</v>
      </c>
      <c r="AN37" s="225">
        <f>'Global List of MEAL Indicators'!AH38</f>
        <v>3</v>
      </c>
      <c r="AO37" s="225">
        <f>'Global List of MEAL Indicators'!AI38</f>
        <v>2</v>
      </c>
      <c r="AP37" s="225">
        <f>'Global List of MEAL Indicators'!AJ38</f>
        <v>2</v>
      </c>
      <c r="AQ37" s="225">
        <f>'Global List of MEAL Indicators'!AK38</f>
        <v>3</v>
      </c>
      <c r="AR37" s="83">
        <f t="shared" si="7"/>
        <v>28</v>
      </c>
      <c r="AS37" s="83">
        <f t="shared" si="8"/>
        <v>60</v>
      </c>
      <c r="AT37" s="217">
        <f t="shared" si="9"/>
        <v>0.46666666666666667</v>
      </c>
      <c r="AU37" s="226">
        <f>'Global List of MEAL Indicators'!AL38</f>
        <v>1</v>
      </c>
      <c r="AV37" s="226">
        <f>'Global List of MEAL Indicators'!AM38</f>
        <v>4</v>
      </c>
      <c r="AW37" s="226" t="str">
        <f>'Global List of MEAL Indicators'!AN38</f>
        <v>*</v>
      </c>
      <c r="AX37" s="226">
        <f>'Global List of MEAL Indicators'!AO38</f>
        <v>1</v>
      </c>
      <c r="AY37" s="226">
        <f>'Global List of MEAL Indicators'!AP38</f>
        <v>4</v>
      </c>
      <c r="AZ37" s="226">
        <f>'Global List of MEAL Indicators'!AQ38</f>
        <v>2</v>
      </c>
      <c r="BA37" s="83">
        <f t="shared" si="10"/>
        <v>12</v>
      </c>
      <c r="BB37" s="83">
        <f t="shared" si="11"/>
        <v>24</v>
      </c>
      <c r="BC37" s="213">
        <f t="shared" si="12"/>
        <v>0.5</v>
      </c>
      <c r="BD37" s="227">
        <f>'Global List of MEAL Indicators'!AR38</f>
        <v>2</v>
      </c>
      <c r="BE37" s="227">
        <f>'Global List of MEAL Indicators'!AS38</f>
        <v>3</v>
      </c>
      <c r="BF37" s="227">
        <f>'Global List of MEAL Indicators'!AT38</f>
        <v>3</v>
      </c>
      <c r="BG37" s="227">
        <f>'Global List of MEAL Indicators'!AU38</f>
        <v>3</v>
      </c>
      <c r="BH37" s="227">
        <f>'Global List of MEAL Indicators'!AV38</f>
        <v>3</v>
      </c>
      <c r="BI37" s="227">
        <f>'Global List of MEAL Indicators'!AW38</f>
        <v>3</v>
      </c>
      <c r="BJ37" s="227">
        <f>'Global List of MEAL Indicators'!AX38</f>
        <v>3</v>
      </c>
      <c r="BK37" s="227">
        <f>'Global List of MEAL Indicators'!AY38</f>
        <v>3</v>
      </c>
      <c r="BL37" s="227">
        <f>'Global List of MEAL Indicators'!AZ38</f>
        <v>4</v>
      </c>
      <c r="BM37" s="227" t="str">
        <f>'Global List of MEAL Indicators'!BA38</f>
        <v>*</v>
      </c>
      <c r="BN37" s="227">
        <f>'Global List of MEAL Indicators'!BB38</f>
        <v>2</v>
      </c>
      <c r="BO37" s="227">
        <f>'Global List of MEAL Indicators'!BC38</f>
        <v>1</v>
      </c>
      <c r="BP37" s="227">
        <f>'Global List of MEAL Indicators'!BD38</f>
        <v>2</v>
      </c>
      <c r="BQ37" s="227" t="str">
        <f>'Global List of MEAL Indicators'!BE38</f>
        <v>*</v>
      </c>
      <c r="BR37" s="227">
        <f>'Global List of MEAL Indicators'!BF38</f>
        <v>1</v>
      </c>
      <c r="BS37" s="159">
        <f t="shared" si="13"/>
        <v>33</v>
      </c>
      <c r="BT37" s="159">
        <f t="shared" si="0"/>
        <v>60</v>
      </c>
      <c r="BU37" s="193">
        <f t="shared" si="14"/>
        <v>0.55000000000000004</v>
      </c>
      <c r="BV37" s="228">
        <f>'Global List of MEAL Indicators'!BG38</f>
        <v>3</v>
      </c>
      <c r="BW37" s="228">
        <f>'Global List of MEAL Indicators'!BH38</f>
        <v>3</v>
      </c>
      <c r="BX37" s="228" t="str">
        <f>'Global List of MEAL Indicators'!BI38</f>
        <v>*</v>
      </c>
      <c r="BY37" s="228" t="str">
        <f>'Global List of MEAL Indicators'!BJ38</f>
        <v>*</v>
      </c>
      <c r="BZ37" s="228">
        <f>'Global List of MEAL Indicators'!BK38</f>
        <v>2</v>
      </c>
      <c r="CA37" s="228">
        <f>'Global List of MEAL Indicators'!BL38</f>
        <v>2</v>
      </c>
      <c r="CB37" s="228">
        <f>'Global List of MEAL Indicators'!BM38</f>
        <v>3</v>
      </c>
      <c r="CC37" s="228" t="str">
        <f>'Global List of MEAL Indicators'!BN38</f>
        <v>*</v>
      </c>
      <c r="CD37" s="159">
        <f t="shared" si="15"/>
        <v>13</v>
      </c>
      <c r="CE37" s="159">
        <f t="shared" si="16"/>
        <v>32</v>
      </c>
      <c r="CF37" s="202">
        <f t="shared" si="17"/>
        <v>0.40625</v>
      </c>
      <c r="CG37" s="229">
        <f>'Global List of MEAL Indicators'!BO38</f>
        <v>3</v>
      </c>
      <c r="CH37" s="229">
        <f>'Global List of MEAL Indicators'!BP38</f>
        <v>1</v>
      </c>
      <c r="CI37" s="229">
        <f>'Global List of MEAL Indicators'!BQ38</f>
        <v>4</v>
      </c>
      <c r="CJ37" s="229">
        <f>'Global List of MEAL Indicators'!BR38</f>
        <v>2</v>
      </c>
      <c r="CK37" s="229">
        <f>'Global List of MEAL Indicators'!BS38</f>
        <v>1</v>
      </c>
      <c r="CL37" s="229">
        <f>'Global List of MEAL Indicators'!BT38</f>
        <v>2</v>
      </c>
      <c r="CM37" s="229">
        <f>'Global List of MEAL Indicators'!BU38</f>
        <v>3</v>
      </c>
      <c r="CN37" s="229">
        <f>'Global List of MEAL Indicators'!BV38</f>
        <v>1</v>
      </c>
      <c r="CO37" s="229">
        <f>'Global List of MEAL Indicators'!BW38</f>
        <v>2</v>
      </c>
      <c r="CP37" s="229">
        <f>'Global List of MEAL Indicators'!BX38</f>
        <v>1</v>
      </c>
      <c r="CQ37" s="229">
        <f>'Global List of MEAL Indicators'!BY38</f>
        <v>1</v>
      </c>
      <c r="CR37" s="159">
        <f t="shared" si="18"/>
        <v>21</v>
      </c>
      <c r="CS37" s="159">
        <f t="shared" si="19"/>
        <v>44</v>
      </c>
      <c r="CT37" s="217">
        <f t="shared" si="20"/>
        <v>0.47727272727272729</v>
      </c>
      <c r="CU37" s="226">
        <f>'Global List of MEAL Indicators'!BZ38</f>
        <v>4</v>
      </c>
      <c r="CV37" s="226">
        <f>'Global List of MEAL Indicators'!CA38</f>
        <v>2</v>
      </c>
      <c r="CW37" s="226">
        <f>'Global List of MEAL Indicators'!CB38</f>
        <v>3</v>
      </c>
      <c r="CX37" s="226">
        <f>'Global List of MEAL Indicators'!CC38</f>
        <v>2</v>
      </c>
      <c r="CY37" s="226">
        <f>'Global List of MEAL Indicators'!CD38</f>
        <v>2</v>
      </c>
      <c r="CZ37" s="170">
        <f t="shared" si="21"/>
        <v>13</v>
      </c>
      <c r="DA37" s="170">
        <f t="shared" si="22"/>
        <v>20</v>
      </c>
      <c r="DB37" s="213">
        <f t="shared" si="23"/>
        <v>0.65</v>
      </c>
      <c r="DC37" s="16"/>
    </row>
    <row r="38" spans="1:107" x14ac:dyDescent="0.25">
      <c r="A38" s="3" t="s">
        <v>71</v>
      </c>
      <c r="B38" s="3">
        <v>2011</v>
      </c>
      <c r="C38" s="334" t="s">
        <v>427</v>
      </c>
      <c r="D38" s="223">
        <f>'Global List of MEAL Indicators'!D39</f>
        <v>4</v>
      </c>
      <c r="E38" s="223">
        <f>'Global List of MEAL Indicators'!E39</f>
        <v>4</v>
      </c>
      <c r="F38" s="223">
        <f>'Global List of MEAL Indicators'!F39</f>
        <v>4</v>
      </c>
      <c r="G38" s="223">
        <f>'Global List of MEAL Indicators'!G39</f>
        <v>4</v>
      </c>
      <c r="H38" s="223">
        <f>'Global List of MEAL Indicators'!H39</f>
        <v>3</v>
      </c>
      <c r="I38" s="223">
        <f>'Global List of MEAL Indicators'!I39</f>
        <v>3</v>
      </c>
      <c r="J38" s="223">
        <f>'Global List of MEAL Indicators'!J39</f>
        <v>3</v>
      </c>
      <c r="K38" s="223">
        <f>'Global List of MEAL Indicators'!K39</f>
        <v>1</v>
      </c>
      <c r="L38" s="223">
        <f>'Global List of MEAL Indicators'!L39</f>
        <v>3</v>
      </c>
      <c r="M38" s="223">
        <f>'Global List of MEAL Indicators'!M39</f>
        <v>4</v>
      </c>
      <c r="N38" s="223">
        <f>'Global List of MEAL Indicators'!N39</f>
        <v>3</v>
      </c>
      <c r="O38" s="223">
        <f>'Global List of MEAL Indicators'!O39</f>
        <v>4</v>
      </c>
      <c r="P38" s="82">
        <f t="shared" si="1"/>
        <v>40</v>
      </c>
      <c r="Q38" s="82">
        <f t="shared" si="2"/>
        <v>48</v>
      </c>
      <c r="R38" s="193">
        <f t="shared" si="3"/>
        <v>0.83333333333333337</v>
      </c>
      <c r="S38" s="224">
        <f>'Global List of MEAL Indicators'!P39</f>
        <v>3</v>
      </c>
      <c r="T38" s="224">
        <f>'Global List of MEAL Indicators'!Q39</f>
        <v>1</v>
      </c>
      <c r="U38" s="224">
        <f>'Global List of MEAL Indicators'!R39</f>
        <v>1</v>
      </c>
      <c r="V38" s="224">
        <f>'Global List of MEAL Indicators'!S39</f>
        <v>4</v>
      </c>
      <c r="W38" s="224">
        <f>'Global List of MEAL Indicators'!T39</f>
        <v>3</v>
      </c>
      <c r="X38" s="224">
        <f>'Global List of MEAL Indicators'!U39</f>
        <v>3</v>
      </c>
      <c r="Y38" s="224">
        <f>'Global List of MEAL Indicators'!V39</f>
        <v>2</v>
      </c>
      <c r="Z38" s="82">
        <f t="shared" si="4"/>
        <v>17</v>
      </c>
      <c r="AA38" s="82">
        <f t="shared" si="5"/>
        <v>28</v>
      </c>
      <c r="AB38" s="202">
        <f t="shared" si="6"/>
        <v>0.6071428571428571</v>
      </c>
      <c r="AC38" s="225">
        <f>'Global List of MEAL Indicators'!W39</f>
        <v>2</v>
      </c>
      <c r="AD38" s="225">
        <f>'Global List of MEAL Indicators'!X39</f>
        <v>2</v>
      </c>
      <c r="AE38" s="225">
        <f>'Global List of MEAL Indicators'!Y39</f>
        <v>4</v>
      </c>
      <c r="AF38" s="225">
        <f>'Global List of MEAL Indicators'!Z39</f>
        <v>2</v>
      </c>
      <c r="AG38" s="225">
        <f>'Global List of MEAL Indicators'!AA39</f>
        <v>1</v>
      </c>
      <c r="AH38" s="225">
        <f>'Global List of MEAL Indicators'!AB39</f>
        <v>1</v>
      </c>
      <c r="AI38" s="225">
        <f>'Global List of MEAL Indicators'!AC39</f>
        <v>1</v>
      </c>
      <c r="AJ38" s="225">
        <f>'Global List of MEAL Indicators'!AD39</f>
        <v>3</v>
      </c>
      <c r="AK38" s="225">
        <f>'Global List of MEAL Indicators'!AE39</f>
        <v>2</v>
      </c>
      <c r="AL38" s="225">
        <f>'Global List of MEAL Indicators'!AF39</f>
        <v>3</v>
      </c>
      <c r="AM38" s="225">
        <f>'Global List of MEAL Indicators'!AG39</f>
        <v>1</v>
      </c>
      <c r="AN38" s="225">
        <f>'Global List of MEAL Indicators'!AH39</f>
        <v>1</v>
      </c>
      <c r="AO38" s="225">
        <f>'Global List of MEAL Indicators'!AI39</f>
        <v>2</v>
      </c>
      <c r="AP38" s="225">
        <f>'Global List of MEAL Indicators'!AJ39</f>
        <v>3</v>
      </c>
      <c r="AQ38" s="225">
        <f>'Global List of MEAL Indicators'!AK39</f>
        <v>2</v>
      </c>
      <c r="AR38" s="83">
        <f t="shared" si="7"/>
        <v>30</v>
      </c>
      <c r="AS38" s="83">
        <f t="shared" si="8"/>
        <v>60</v>
      </c>
      <c r="AT38" s="217">
        <f t="shared" si="9"/>
        <v>0.5</v>
      </c>
      <c r="AU38" s="226">
        <f>'Global List of MEAL Indicators'!AL39</f>
        <v>4</v>
      </c>
      <c r="AV38" s="226">
        <f>'Global List of MEAL Indicators'!AM39</f>
        <v>1</v>
      </c>
      <c r="AW38" s="226">
        <f>'Global List of MEAL Indicators'!AN39</f>
        <v>2</v>
      </c>
      <c r="AX38" s="226">
        <f>'Global List of MEAL Indicators'!AO39</f>
        <v>4</v>
      </c>
      <c r="AY38" s="226">
        <f>'Global List of MEAL Indicators'!AP39</f>
        <v>4</v>
      </c>
      <c r="AZ38" s="226">
        <f>'Global List of MEAL Indicators'!AQ39</f>
        <v>4</v>
      </c>
      <c r="BA38" s="83">
        <f t="shared" si="10"/>
        <v>19</v>
      </c>
      <c r="BB38" s="83">
        <f t="shared" si="11"/>
        <v>24</v>
      </c>
      <c r="BC38" s="213">
        <f t="shared" si="12"/>
        <v>0.79166666666666663</v>
      </c>
      <c r="BD38" s="227">
        <f>'Global List of MEAL Indicators'!AR39</f>
        <v>3</v>
      </c>
      <c r="BE38" s="227">
        <f>'Global List of MEAL Indicators'!AS39</f>
        <v>1</v>
      </c>
      <c r="BF38" s="227">
        <f>'Global List of MEAL Indicators'!AT39</f>
        <v>2</v>
      </c>
      <c r="BG38" s="227">
        <f>'Global List of MEAL Indicators'!AU39</f>
        <v>1</v>
      </c>
      <c r="BH38" s="227">
        <f>'Global List of MEAL Indicators'!AV39</f>
        <v>2</v>
      </c>
      <c r="BI38" s="227">
        <f>'Global List of MEAL Indicators'!AW39</f>
        <v>1</v>
      </c>
      <c r="BJ38" s="227">
        <f>'Global List of MEAL Indicators'!AX39</f>
        <v>1</v>
      </c>
      <c r="BK38" s="227">
        <f>'Global List of MEAL Indicators'!AY39</f>
        <v>1</v>
      </c>
      <c r="BL38" s="227">
        <f>'Global List of MEAL Indicators'!AZ39</f>
        <v>2</v>
      </c>
      <c r="BM38" s="227" t="str">
        <f>'Global List of MEAL Indicators'!BA39</f>
        <v>*</v>
      </c>
      <c r="BN38" s="227">
        <f>'Global List of MEAL Indicators'!BB39</f>
        <v>1</v>
      </c>
      <c r="BO38" s="227">
        <f>'Global List of MEAL Indicators'!BC39</f>
        <v>2</v>
      </c>
      <c r="BP38" s="227" t="str">
        <f>'Global List of MEAL Indicators'!BD39</f>
        <v>*</v>
      </c>
      <c r="BQ38" s="227" t="str">
        <f>'Global List of MEAL Indicators'!BE39</f>
        <v>*</v>
      </c>
      <c r="BR38" s="227">
        <f>'Global List of MEAL Indicators'!BF39</f>
        <v>1</v>
      </c>
      <c r="BS38" s="159">
        <f t="shared" si="13"/>
        <v>18</v>
      </c>
      <c r="BT38" s="159">
        <f t="shared" si="0"/>
        <v>60</v>
      </c>
      <c r="BU38" s="193">
        <f t="shared" si="14"/>
        <v>0.3</v>
      </c>
      <c r="BV38" s="228">
        <f>'Global List of MEAL Indicators'!BG39</f>
        <v>3</v>
      </c>
      <c r="BW38" s="228">
        <f>'Global List of MEAL Indicators'!BH39</f>
        <v>4</v>
      </c>
      <c r="BX38" s="228">
        <f>'Global List of MEAL Indicators'!BI39</f>
        <v>2</v>
      </c>
      <c r="BY38" s="228">
        <f>'Global List of MEAL Indicators'!BJ39</f>
        <v>3</v>
      </c>
      <c r="BZ38" s="228">
        <f>'Global List of MEAL Indicators'!BK39</f>
        <v>3</v>
      </c>
      <c r="CA38" s="228">
        <f>'Global List of MEAL Indicators'!BL39</f>
        <v>3</v>
      </c>
      <c r="CB38" s="228">
        <f>'Global List of MEAL Indicators'!BM39</f>
        <v>1</v>
      </c>
      <c r="CC38" s="228" t="str">
        <f>'Global List of MEAL Indicators'!BN39</f>
        <v>*</v>
      </c>
      <c r="CD38" s="159">
        <f t="shared" si="15"/>
        <v>19</v>
      </c>
      <c r="CE38" s="159">
        <f t="shared" si="16"/>
        <v>32</v>
      </c>
      <c r="CF38" s="202">
        <f t="shared" si="17"/>
        <v>0.59375</v>
      </c>
      <c r="CG38" s="229">
        <f>'Global List of MEAL Indicators'!BO39</f>
        <v>1</v>
      </c>
      <c r="CH38" s="229">
        <f>'Global List of MEAL Indicators'!BP39</f>
        <v>2</v>
      </c>
      <c r="CI38" s="229">
        <f>'Global List of MEAL Indicators'!BQ39</f>
        <v>2</v>
      </c>
      <c r="CJ38" s="229">
        <f>'Global List of MEAL Indicators'!BR39</f>
        <v>3</v>
      </c>
      <c r="CK38" s="229">
        <f>'Global List of MEAL Indicators'!BS39</f>
        <v>1</v>
      </c>
      <c r="CL38" s="229">
        <f>'Global List of MEAL Indicators'!BT39</f>
        <v>1</v>
      </c>
      <c r="CM38" s="229">
        <f>'Global List of MEAL Indicators'!BU39</f>
        <v>3</v>
      </c>
      <c r="CN38" s="229">
        <f>'Global List of MEAL Indicators'!BV39</f>
        <v>3</v>
      </c>
      <c r="CO38" s="229">
        <f>'Global List of MEAL Indicators'!BW39</f>
        <v>2</v>
      </c>
      <c r="CP38" s="229">
        <f>'Global List of MEAL Indicators'!BX39</f>
        <v>3</v>
      </c>
      <c r="CQ38" s="229">
        <f>'Global List of MEAL Indicators'!BY39</f>
        <v>2</v>
      </c>
      <c r="CR38" s="159">
        <f t="shared" si="18"/>
        <v>23</v>
      </c>
      <c r="CS38" s="159">
        <f t="shared" si="19"/>
        <v>44</v>
      </c>
      <c r="CT38" s="217">
        <f t="shared" si="20"/>
        <v>0.52272727272727271</v>
      </c>
      <c r="CU38" s="226">
        <f>'Global List of MEAL Indicators'!BZ39</f>
        <v>1</v>
      </c>
      <c r="CV38" s="226">
        <f>'Global List of MEAL Indicators'!CA39</f>
        <v>2</v>
      </c>
      <c r="CW38" s="226">
        <f>'Global List of MEAL Indicators'!CB39</f>
        <v>3</v>
      </c>
      <c r="CX38" s="226" t="str">
        <f>'Global List of MEAL Indicators'!CC39</f>
        <v>*</v>
      </c>
      <c r="CY38" s="226">
        <f>'Global List of MEAL Indicators'!CD39</f>
        <v>3</v>
      </c>
      <c r="CZ38" s="170">
        <f t="shared" si="21"/>
        <v>9</v>
      </c>
      <c r="DA38" s="170">
        <f t="shared" si="22"/>
        <v>20</v>
      </c>
      <c r="DB38" s="213">
        <f t="shared" si="23"/>
        <v>0.45</v>
      </c>
      <c r="DC38" s="16"/>
    </row>
    <row r="39" spans="1:107" x14ac:dyDescent="0.25">
      <c r="A39" s="3" t="s">
        <v>72</v>
      </c>
      <c r="B39" s="3">
        <v>2013</v>
      </c>
      <c r="C39" s="334" t="s">
        <v>428</v>
      </c>
      <c r="D39" s="223">
        <f>'Global List of MEAL Indicators'!D40</f>
        <v>4</v>
      </c>
      <c r="E39" s="223">
        <f>'Global List of MEAL Indicators'!E40</f>
        <v>3</v>
      </c>
      <c r="F39" s="223">
        <f>'Global List of MEAL Indicators'!F40</f>
        <v>4</v>
      </c>
      <c r="G39" s="223">
        <f>'Global List of MEAL Indicators'!G40</f>
        <v>1</v>
      </c>
      <c r="H39" s="223">
        <f>'Global List of MEAL Indicators'!H40</f>
        <v>3</v>
      </c>
      <c r="I39" s="223">
        <f>'Global List of MEAL Indicators'!I40</f>
        <v>1</v>
      </c>
      <c r="J39" s="223">
        <f>'Global List of MEAL Indicators'!J40</f>
        <v>4</v>
      </c>
      <c r="K39" s="223">
        <f>'Global List of MEAL Indicators'!K40</f>
        <v>3</v>
      </c>
      <c r="L39" s="223">
        <f>'Global List of MEAL Indicators'!L40</f>
        <v>4</v>
      </c>
      <c r="M39" s="223">
        <f>'Global List of MEAL Indicators'!M40</f>
        <v>3</v>
      </c>
      <c r="N39" s="223">
        <f>'Global List of MEAL Indicators'!N40</f>
        <v>1</v>
      </c>
      <c r="O39" s="223">
        <f>'Global List of MEAL Indicators'!O40</f>
        <v>1</v>
      </c>
      <c r="P39" s="82">
        <f t="shared" si="1"/>
        <v>32</v>
      </c>
      <c r="Q39" s="82">
        <f t="shared" si="2"/>
        <v>48</v>
      </c>
      <c r="R39" s="193">
        <f t="shared" si="3"/>
        <v>0.66666666666666663</v>
      </c>
      <c r="S39" s="224" t="str">
        <f>'Global List of MEAL Indicators'!P40</f>
        <v>*</v>
      </c>
      <c r="T39" s="224" t="str">
        <f>'Global List of MEAL Indicators'!Q40</f>
        <v>*</v>
      </c>
      <c r="U39" s="224" t="str">
        <f>'Global List of MEAL Indicators'!R40</f>
        <v>*</v>
      </c>
      <c r="V39" s="224">
        <f>'Global List of MEAL Indicators'!S40</f>
        <v>1</v>
      </c>
      <c r="W39" s="224">
        <f>'Global List of MEAL Indicators'!T40</f>
        <v>1</v>
      </c>
      <c r="X39" s="224">
        <f>'Global List of MEAL Indicators'!U40</f>
        <v>1</v>
      </c>
      <c r="Y39" s="224" t="str">
        <f>'Global List of MEAL Indicators'!V40</f>
        <v>*</v>
      </c>
      <c r="Z39" s="82">
        <f t="shared" si="4"/>
        <v>3</v>
      </c>
      <c r="AA39" s="82">
        <f t="shared" si="5"/>
        <v>28</v>
      </c>
      <c r="AB39" s="202">
        <f t="shared" si="6"/>
        <v>0.10714285714285714</v>
      </c>
      <c r="AC39" s="225">
        <f>'Global List of MEAL Indicators'!W40</f>
        <v>3</v>
      </c>
      <c r="AD39" s="225" t="str">
        <f>'Global List of MEAL Indicators'!X40</f>
        <v>*</v>
      </c>
      <c r="AE39" s="225">
        <f>'Global List of MEAL Indicators'!Y40</f>
        <v>3</v>
      </c>
      <c r="AF39" s="225">
        <f>'Global List of MEAL Indicators'!Z40</f>
        <v>4</v>
      </c>
      <c r="AG39" s="225">
        <f>'Global List of MEAL Indicators'!AA40</f>
        <v>3</v>
      </c>
      <c r="AH39" s="225">
        <f>'Global List of MEAL Indicators'!AB40</f>
        <v>3</v>
      </c>
      <c r="AI39" s="225" t="str">
        <f>'Global List of MEAL Indicators'!AC40</f>
        <v>*</v>
      </c>
      <c r="AJ39" s="225">
        <f>'Global List of MEAL Indicators'!AD40</f>
        <v>3</v>
      </c>
      <c r="AK39" s="225">
        <f>'Global List of MEAL Indicators'!AE40</f>
        <v>1</v>
      </c>
      <c r="AL39" s="225">
        <f>'Global List of MEAL Indicators'!AF40</f>
        <v>4</v>
      </c>
      <c r="AM39" s="225">
        <f>'Global List of MEAL Indicators'!AG40</f>
        <v>4</v>
      </c>
      <c r="AN39" s="225">
        <f>'Global List of MEAL Indicators'!AH40</f>
        <v>3</v>
      </c>
      <c r="AO39" s="225">
        <f>'Global List of MEAL Indicators'!AI40</f>
        <v>3</v>
      </c>
      <c r="AP39" s="225">
        <f>'Global List of MEAL Indicators'!AJ40</f>
        <v>1</v>
      </c>
      <c r="AQ39" s="225" t="str">
        <f>'Global List of MEAL Indicators'!AK40</f>
        <v>*</v>
      </c>
      <c r="AR39" s="83">
        <f t="shared" si="7"/>
        <v>35</v>
      </c>
      <c r="AS39" s="83">
        <f t="shared" si="8"/>
        <v>60</v>
      </c>
      <c r="AT39" s="217">
        <f t="shared" si="9"/>
        <v>0.58333333333333337</v>
      </c>
      <c r="AU39" s="226">
        <f>'Global List of MEAL Indicators'!AL40</f>
        <v>3</v>
      </c>
      <c r="AV39" s="226">
        <f>'Global List of MEAL Indicators'!AM40</f>
        <v>3</v>
      </c>
      <c r="AW39" s="226" t="str">
        <f>'Global List of MEAL Indicators'!AN40</f>
        <v>*</v>
      </c>
      <c r="AX39" s="226">
        <f>'Global List of MEAL Indicators'!AO40</f>
        <v>1</v>
      </c>
      <c r="AY39" s="226">
        <f>'Global List of MEAL Indicators'!AP40</f>
        <v>2</v>
      </c>
      <c r="AZ39" s="226">
        <f>'Global List of MEAL Indicators'!AQ40</f>
        <v>2</v>
      </c>
      <c r="BA39" s="83">
        <f t="shared" si="10"/>
        <v>11</v>
      </c>
      <c r="BB39" s="83">
        <f t="shared" si="11"/>
        <v>24</v>
      </c>
      <c r="BC39" s="213">
        <f t="shared" si="12"/>
        <v>0.45833333333333331</v>
      </c>
      <c r="BD39" s="227">
        <f>'Global List of MEAL Indicators'!AR40</f>
        <v>3</v>
      </c>
      <c r="BE39" s="227">
        <f>'Global List of MEAL Indicators'!AS40</f>
        <v>2</v>
      </c>
      <c r="BF39" s="227">
        <f>'Global List of MEAL Indicators'!AT40</f>
        <v>4</v>
      </c>
      <c r="BG39" s="227">
        <f>'Global List of MEAL Indicators'!AU40</f>
        <v>3</v>
      </c>
      <c r="BH39" s="227">
        <f>'Global List of MEAL Indicators'!AV40</f>
        <v>2</v>
      </c>
      <c r="BI39" s="227">
        <f>'Global List of MEAL Indicators'!AW40</f>
        <v>4</v>
      </c>
      <c r="BJ39" s="227">
        <f>'Global List of MEAL Indicators'!AX40</f>
        <v>3</v>
      </c>
      <c r="BK39" s="227">
        <f>'Global List of MEAL Indicators'!AY40</f>
        <v>1</v>
      </c>
      <c r="BL39" s="227">
        <f>'Global List of MEAL Indicators'!AZ40</f>
        <v>3</v>
      </c>
      <c r="BM39" s="227">
        <f>'Global List of MEAL Indicators'!BA40</f>
        <v>4</v>
      </c>
      <c r="BN39" s="227">
        <f>'Global List of MEAL Indicators'!BB40</f>
        <v>4</v>
      </c>
      <c r="BO39" s="227">
        <f>'Global List of MEAL Indicators'!BC40</f>
        <v>3</v>
      </c>
      <c r="BP39" s="227">
        <f>'Global List of MEAL Indicators'!BD40</f>
        <v>3</v>
      </c>
      <c r="BQ39" s="227" t="str">
        <f>'Global List of MEAL Indicators'!BE40</f>
        <v>*</v>
      </c>
      <c r="BR39" s="227">
        <f>'Global List of MEAL Indicators'!BF40</f>
        <v>3</v>
      </c>
      <c r="BS39" s="159">
        <f t="shared" si="13"/>
        <v>42</v>
      </c>
      <c r="BT39" s="159">
        <f t="shared" si="0"/>
        <v>60</v>
      </c>
      <c r="BU39" s="193">
        <f t="shared" si="14"/>
        <v>0.7</v>
      </c>
      <c r="BV39" s="228">
        <f>'Global List of MEAL Indicators'!BG40</f>
        <v>4</v>
      </c>
      <c r="BW39" s="228">
        <f>'Global List of MEAL Indicators'!BH40</f>
        <v>4</v>
      </c>
      <c r="BX39" s="228">
        <f>'Global List of MEAL Indicators'!BI40</f>
        <v>2</v>
      </c>
      <c r="BY39" s="228">
        <f>'Global List of MEAL Indicators'!BJ40</f>
        <v>2</v>
      </c>
      <c r="BZ39" s="228">
        <f>'Global List of MEAL Indicators'!BK40</f>
        <v>3</v>
      </c>
      <c r="CA39" s="228">
        <f>'Global List of MEAL Indicators'!BL40</f>
        <v>1</v>
      </c>
      <c r="CB39" s="228">
        <f>'Global List of MEAL Indicators'!BM40</f>
        <v>3</v>
      </c>
      <c r="CC39" s="228" t="str">
        <f>'Global List of MEAL Indicators'!BN40</f>
        <v>*</v>
      </c>
      <c r="CD39" s="159">
        <f t="shared" si="15"/>
        <v>19</v>
      </c>
      <c r="CE39" s="159">
        <f t="shared" si="16"/>
        <v>32</v>
      </c>
      <c r="CF39" s="202">
        <f t="shared" si="17"/>
        <v>0.59375</v>
      </c>
      <c r="CG39" s="229">
        <f>'Global List of MEAL Indicators'!BO40</f>
        <v>3</v>
      </c>
      <c r="CH39" s="229">
        <f>'Global List of MEAL Indicators'!BP40</f>
        <v>4</v>
      </c>
      <c r="CI39" s="229">
        <f>'Global List of MEAL Indicators'!BQ40</f>
        <v>4</v>
      </c>
      <c r="CJ39" s="229">
        <f>'Global List of MEAL Indicators'!BR40</f>
        <v>3</v>
      </c>
      <c r="CK39" s="229">
        <f>'Global List of MEAL Indicators'!BS40</f>
        <v>1</v>
      </c>
      <c r="CL39" s="229">
        <f>'Global List of MEAL Indicators'!BT40</f>
        <v>1</v>
      </c>
      <c r="CM39" s="229">
        <f>'Global List of MEAL Indicators'!BU40</f>
        <v>2</v>
      </c>
      <c r="CN39" s="229">
        <f>'Global List of MEAL Indicators'!BV40</f>
        <v>4</v>
      </c>
      <c r="CO39" s="229">
        <f>'Global List of MEAL Indicators'!BW40</f>
        <v>4</v>
      </c>
      <c r="CP39" s="229">
        <f>'Global List of MEAL Indicators'!BX40</f>
        <v>2</v>
      </c>
      <c r="CQ39" s="229">
        <f>'Global List of MEAL Indicators'!BY40</f>
        <v>3</v>
      </c>
      <c r="CR39" s="159">
        <f t="shared" si="18"/>
        <v>31</v>
      </c>
      <c r="CS39" s="159">
        <f t="shared" si="19"/>
        <v>44</v>
      </c>
      <c r="CT39" s="217">
        <f t="shared" si="20"/>
        <v>0.70454545454545459</v>
      </c>
      <c r="CU39" s="226">
        <f>'Global List of MEAL Indicators'!BZ40</f>
        <v>4</v>
      </c>
      <c r="CV39" s="226">
        <f>'Global List of MEAL Indicators'!CA40</f>
        <v>3</v>
      </c>
      <c r="CW39" s="226">
        <f>'Global List of MEAL Indicators'!CB40</f>
        <v>2</v>
      </c>
      <c r="CX39" s="226" t="str">
        <f>'Global List of MEAL Indicators'!CC40</f>
        <v>*</v>
      </c>
      <c r="CY39" s="226">
        <f>'Global List of MEAL Indicators'!CD40</f>
        <v>3</v>
      </c>
      <c r="CZ39" s="170">
        <f t="shared" si="21"/>
        <v>12</v>
      </c>
      <c r="DA39" s="170">
        <f t="shared" si="22"/>
        <v>20</v>
      </c>
      <c r="DB39" s="213">
        <f t="shared" si="23"/>
        <v>0.6</v>
      </c>
      <c r="DC39" s="16"/>
    </row>
    <row r="40" spans="1:107" x14ac:dyDescent="0.25">
      <c r="A40" s="3" t="s">
        <v>73</v>
      </c>
      <c r="B40" s="3">
        <v>2011</v>
      </c>
      <c r="C40" s="334" t="s">
        <v>429</v>
      </c>
      <c r="D40" s="223">
        <f>'Global List of MEAL Indicators'!D41</f>
        <v>4</v>
      </c>
      <c r="E40" s="223">
        <f>'Global List of MEAL Indicators'!E41</f>
        <v>1</v>
      </c>
      <c r="F40" s="223">
        <f>'Global List of MEAL Indicators'!F41</f>
        <v>3</v>
      </c>
      <c r="G40" s="223">
        <f>'Global List of MEAL Indicators'!G41</f>
        <v>1</v>
      </c>
      <c r="H40" s="223">
        <f>'Global List of MEAL Indicators'!H41</f>
        <v>1</v>
      </c>
      <c r="I40" s="223">
        <f>'Global List of MEAL Indicators'!I41</f>
        <v>4</v>
      </c>
      <c r="J40" s="223">
        <f>'Global List of MEAL Indicators'!J41</f>
        <v>3</v>
      </c>
      <c r="K40" s="223">
        <f>'Global List of MEAL Indicators'!K41</f>
        <v>2</v>
      </c>
      <c r="L40" s="223">
        <f>'Global List of MEAL Indicators'!L41</f>
        <v>2</v>
      </c>
      <c r="M40" s="223">
        <f>'Global List of MEAL Indicators'!M41</f>
        <v>2</v>
      </c>
      <c r="N40" s="223">
        <f>'Global List of MEAL Indicators'!N41</f>
        <v>1</v>
      </c>
      <c r="O40" s="223">
        <f>'Global List of MEAL Indicators'!O41</f>
        <v>3</v>
      </c>
      <c r="P40" s="82">
        <f t="shared" si="1"/>
        <v>27</v>
      </c>
      <c r="Q40" s="82">
        <f t="shared" si="2"/>
        <v>48</v>
      </c>
      <c r="R40" s="193">
        <f t="shared" si="3"/>
        <v>0.5625</v>
      </c>
      <c r="S40" s="224" t="str">
        <f>'Global List of MEAL Indicators'!P41</f>
        <v>*</v>
      </c>
      <c r="T40" s="224" t="str">
        <f>'Global List of MEAL Indicators'!Q41</f>
        <v>*</v>
      </c>
      <c r="U40" s="224" t="str">
        <f>'Global List of MEAL Indicators'!R41</f>
        <v>*</v>
      </c>
      <c r="V40" s="224">
        <f>'Global List of MEAL Indicators'!S41</f>
        <v>1</v>
      </c>
      <c r="W40" s="224">
        <f>'Global List of MEAL Indicators'!T41</f>
        <v>1</v>
      </c>
      <c r="X40" s="224">
        <f>'Global List of MEAL Indicators'!U41</f>
        <v>1</v>
      </c>
      <c r="Y40" s="224">
        <f>'Global List of MEAL Indicators'!V41</f>
        <v>2</v>
      </c>
      <c r="Z40" s="82">
        <f t="shared" si="4"/>
        <v>5</v>
      </c>
      <c r="AA40" s="82">
        <f t="shared" si="5"/>
        <v>28</v>
      </c>
      <c r="AB40" s="202">
        <f t="shared" si="6"/>
        <v>0.17857142857142858</v>
      </c>
      <c r="AC40" s="225" t="str">
        <f>'Global List of MEAL Indicators'!W41</f>
        <v>*</v>
      </c>
      <c r="AD40" s="225" t="str">
        <f>'Global List of MEAL Indicators'!X41</f>
        <v>*</v>
      </c>
      <c r="AE40" s="225" t="str">
        <f>'Global List of MEAL Indicators'!Y41</f>
        <v>*</v>
      </c>
      <c r="AF40" s="225">
        <f>'Global List of MEAL Indicators'!Z41</f>
        <v>3</v>
      </c>
      <c r="AG40" s="225">
        <f>'Global List of MEAL Indicators'!AA41</f>
        <v>4</v>
      </c>
      <c r="AH40" s="225">
        <f>'Global List of MEAL Indicators'!AB41</f>
        <v>2</v>
      </c>
      <c r="AI40" s="225">
        <f>'Global List of MEAL Indicators'!AC41</f>
        <v>1</v>
      </c>
      <c r="AJ40" s="225">
        <f>'Global List of MEAL Indicators'!AD41</f>
        <v>3</v>
      </c>
      <c r="AK40" s="225">
        <f>'Global List of MEAL Indicators'!AE41</f>
        <v>1</v>
      </c>
      <c r="AL40" s="225">
        <f>'Global List of MEAL Indicators'!AF41</f>
        <v>4</v>
      </c>
      <c r="AM40" s="225">
        <f>'Global List of MEAL Indicators'!AG41</f>
        <v>4</v>
      </c>
      <c r="AN40" s="225">
        <f>'Global List of MEAL Indicators'!AH41</f>
        <v>3</v>
      </c>
      <c r="AO40" s="225">
        <f>'Global List of MEAL Indicators'!AI41</f>
        <v>3</v>
      </c>
      <c r="AP40" s="225">
        <f>'Global List of MEAL Indicators'!AJ41</f>
        <v>2</v>
      </c>
      <c r="AQ40" s="225">
        <f>'Global List of MEAL Indicators'!AK41</f>
        <v>3</v>
      </c>
      <c r="AR40" s="83">
        <f t="shared" si="7"/>
        <v>33</v>
      </c>
      <c r="AS40" s="83">
        <f t="shared" si="8"/>
        <v>60</v>
      </c>
      <c r="AT40" s="217">
        <f t="shared" si="9"/>
        <v>0.55000000000000004</v>
      </c>
      <c r="AU40" s="226">
        <f>'Global List of MEAL Indicators'!AL41</f>
        <v>1</v>
      </c>
      <c r="AV40" s="226">
        <f>'Global List of MEAL Indicators'!AM41</f>
        <v>3</v>
      </c>
      <c r="AW40" s="226" t="str">
        <f>'Global List of MEAL Indicators'!AN41</f>
        <v>*</v>
      </c>
      <c r="AX40" s="226">
        <f>'Global List of MEAL Indicators'!AO41</f>
        <v>1</v>
      </c>
      <c r="AY40" s="226">
        <f>'Global List of MEAL Indicators'!AP41</f>
        <v>1</v>
      </c>
      <c r="AZ40" s="226">
        <f>'Global List of MEAL Indicators'!AQ41</f>
        <v>1</v>
      </c>
      <c r="BA40" s="83">
        <f t="shared" si="10"/>
        <v>7</v>
      </c>
      <c r="BB40" s="83">
        <f t="shared" si="11"/>
        <v>24</v>
      </c>
      <c r="BC40" s="213">
        <f t="shared" si="12"/>
        <v>0.29166666666666669</v>
      </c>
      <c r="BD40" s="227">
        <f>'Global List of MEAL Indicators'!AR41</f>
        <v>2</v>
      </c>
      <c r="BE40" s="227">
        <f>'Global List of MEAL Indicators'!AS41</f>
        <v>3</v>
      </c>
      <c r="BF40" s="227">
        <f>'Global List of MEAL Indicators'!AT41</f>
        <v>2</v>
      </c>
      <c r="BG40" s="227">
        <f>'Global List of MEAL Indicators'!AU41</f>
        <v>3</v>
      </c>
      <c r="BH40" s="227">
        <f>'Global List of MEAL Indicators'!AV41</f>
        <v>3</v>
      </c>
      <c r="BI40" s="227">
        <f>'Global List of MEAL Indicators'!AW41</f>
        <v>3</v>
      </c>
      <c r="BJ40" s="227">
        <f>'Global List of MEAL Indicators'!AX41</f>
        <v>1</v>
      </c>
      <c r="BK40" s="227">
        <f>'Global List of MEAL Indicators'!AY41</f>
        <v>1</v>
      </c>
      <c r="BL40" s="227">
        <f>'Global List of MEAL Indicators'!AZ41</f>
        <v>1</v>
      </c>
      <c r="BM40" s="227" t="str">
        <f>'Global List of MEAL Indicators'!BA41</f>
        <v>*</v>
      </c>
      <c r="BN40" s="227">
        <f>'Global List of MEAL Indicators'!BB41</f>
        <v>4</v>
      </c>
      <c r="BO40" s="227">
        <f>'Global List of MEAL Indicators'!BC41</f>
        <v>4</v>
      </c>
      <c r="BP40" s="227" t="str">
        <f>'Global List of MEAL Indicators'!BD41</f>
        <v>*</v>
      </c>
      <c r="BQ40" s="227" t="str">
        <f>'Global List of MEAL Indicators'!BE41</f>
        <v>*</v>
      </c>
      <c r="BR40" s="227">
        <f>'Global List of MEAL Indicators'!BF41</f>
        <v>4</v>
      </c>
      <c r="BS40" s="159">
        <f t="shared" si="13"/>
        <v>31</v>
      </c>
      <c r="BT40" s="159">
        <f t="shared" si="0"/>
        <v>60</v>
      </c>
      <c r="BU40" s="193">
        <f t="shared" si="14"/>
        <v>0.51666666666666672</v>
      </c>
      <c r="BV40" s="228">
        <f>'Global List of MEAL Indicators'!BG41</f>
        <v>3</v>
      </c>
      <c r="BW40" s="228">
        <f>'Global List of MEAL Indicators'!BH41</f>
        <v>4</v>
      </c>
      <c r="BX40" s="228">
        <f>'Global List of MEAL Indicators'!BI41</f>
        <v>2</v>
      </c>
      <c r="BY40" s="228">
        <f>'Global List of MEAL Indicators'!BJ41</f>
        <v>2</v>
      </c>
      <c r="BZ40" s="228">
        <f>'Global List of MEAL Indicators'!BK41</f>
        <v>2</v>
      </c>
      <c r="CA40" s="228">
        <f>'Global List of MEAL Indicators'!BL41</f>
        <v>3</v>
      </c>
      <c r="CB40" s="228" t="str">
        <f>'Global List of MEAL Indicators'!BM41</f>
        <v>*</v>
      </c>
      <c r="CC40" s="228" t="str">
        <f>'Global List of MEAL Indicators'!BN41</f>
        <v>*</v>
      </c>
      <c r="CD40" s="159">
        <f t="shared" si="15"/>
        <v>16</v>
      </c>
      <c r="CE40" s="159">
        <f t="shared" si="16"/>
        <v>32</v>
      </c>
      <c r="CF40" s="202">
        <f t="shared" si="17"/>
        <v>0.5</v>
      </c>
      <c r="CG40" s="229">
        <f>'Global List of MEAL Indicators'!BO41</f>
        <v>3</v>
      </c>
      <c r="CH40" s="229">
        <f>'Global List of MEAL Indicators'!BP41</f>
        <v>2</v>
      </c>
      <c r="CI40" s="229">
        <f>'Global List of MEAL Indicators'!BQ41</f>
        <v>3</v>
      </c>
      <c r="CJ40" s="229">
        <f>'Global List of MEAL Indicators'!BR41</f>
        <v>3</v>
      </c>
      <c r="CK40" s="229">
        <f>'Global List of MEAL Indicators'!BS41</f>
        <v>3</v>
      </c>
      <c r="CL40" s="229">
        <f>'Global List of MEAL Indicators'!BT41</f>
        <v>3</v>
      </c>
      <c r="CM40" s="229">
        <f>'Global List of MEAL Indicators'!BU41</f>
        <v>3</v>
      </c>
      <c r="CN40" s="229">
        <f>'Global List of MEAL Indicators'!BV41</f>
        <v>1</v>
      </c>
      <c r="CO40" s="229">
        <f>'Global List of MEAL Indicators'!BW41</f>
        <v>2</v>
      </c>
      <c r="CP40" s="229">
        <f>'Global List of MEAL Indicators'!BX41</f>
        <v>2</v>
      </c>
      <c r="CQ40" s="229">
        <f>'Global List of MEAL Indicators'!BY41</f>
        <v>2</v>
      </c>
      <c r="CR40" s="159">
        <f t="shared" si="18"/>
        <v>27</v>
      </c>
      <c r="CS40" s="159">
        <f t="shared" si="19"/>
        <v>44</v>
      </c>
      <c r="CT40" s="217">
        <f t="shared" si="20"/>
        <v>0.61363636363636365</v>
      </c>
      <c r="CU40" s="226">
        <f>'Global List of MEAL Indicators'!BZ41</f>
        <v>3</v>
      </c>
      <c r="CV40" s="226">
        <f>'Global List of MEAL Indicators'!CA41</f>
        <v>3</v>
      </c>
      <c r="CW40" s="226">
        <f>'Global List of MEAL Indicators'!CB41</f>
        <v>4</v>
      </c>
      <c r="CX40" s="226" t="str">
        <f>'Global List of MEAL Indicators'!CC41</f>
        <v>*</v>
      </c>
      <c r="CY40" s="226">
        <f>'Global List of MEAL Indicators'!CD41</f>
        <v>2</v>
      </c>
      <c r="CZ40" s="170">
        <f t="shared" si="21"/>
        <v>12</v>
      </c>
      <c r="DA40" s="170">
        <f t="shared" si="22"/>
        <v>20</v>
      </c>
      <c r="DB40" s="213">
        <f t="shared" si="23"/>
        <v>0.6</v>
      </c>
      <c r="DC40" s="16"/>
    </row>
    <row r="41" spans="1:107" x14ac:dyDescent="0.25">
      <c r="A41" s="3" t="s">
        <v>74</v>
      </c>
      <c r="B41" s="3">
        <v>2011</v>
      </c>
      <c r="C41" s="334" t="s">
        <v>427</v>
      </c>
      <c r="D41" s="223">
        <f>'Global List of MEAL Indicators'!D42</f>
        <v>4</v>
      </c>
      <c r="E41" s="223">
        <f>'Global List of MEAL Indicators'!E42</f>
        <v>3</v>
      </c>
      <c r="F41" s="223">
        <f>'Global List of MEAL Indicators'!F42</f>
        <v>3</v>
      </c>
      <c r="G41" s="223">
        <f>'Global List of MEAL Indicators'!G42</f>
        <v>1</v>
      </c>
      <c r="H41" s="223">
        <f>'Global List of MEAL Indicators'!H42</f>
        <v>4</v>
      </c>
      <c r="I41" s="223">
        <f>'Global List of MEAL Indicators'!I42</f>
        <v>3</v>
      </c>
      <c r="J41" s="223">
        <f>'Global List of MEAL Indicators'!J42</f>
        <v>4</v>
      </c>
      <c r="K41" s="223">
        <f>'Global List of MEAL Indicators'!K42</f>
        <v>1</v>
      </c>
      <c r="L41" s="223">
        <f>'Global List of MEAL Indicators'!L42</f>
        <v>4</v>
      </c>
      <c r="M41" s="223">
        <f>'Global List of MEAL Indicators'!M42</f>
        <v>4</v>
      </c>
      <c r="N41" s="223">
        <f>'Global List of MEAL Indicators'!N42</f>
        <v>1</v>
      </c>
      <c r="O41" s="223">
        <f>'Global List of MEAL Indicators'!O42</f>
        <v>3</v>
      </c>
      <c r="P41" s="82">
        <f t="shared" si="1"/>
        <v>35</v>
      </c>
      <c r="Q41" s="82">
        <f t="shared" si="2"/>
        <v>48</v>
      </c>
      <c r="R41" s="193">
        <f t="shared" si="3"/>
        <v>0.72916666666666663</v>
      </c>
      <c r="S41" s="224">
        <f>'Global List of MEAL Indicators'!P42</f>
        <v>3</v>
      </c>
      <c r="T41" s="224">
        <f>'Global List of MEAL Indicators'!Q42</f>
        <v>4</v>
      </c>
      <c r="U41" s="224">
        <f>'Global List of MEAL Indicators'!R42</f>
        <v>4</v>
      </c>
      <c r="V41" s="224">
        <f>'Global List of MEAL Indicators'!S42</f>
        <v>4</v>
      </c>
      <c r="W41" s="224">
        <f>'Global List of MEAL Indicators'!T42</f>
        <v>4</v>
      </c>
      <c r="X41" s="224">
        <f>'Global List of MEAL Indicators'!U42</f>
        <v>2</v>
      </c>
      <c r="Y41" s="224">
        <f>'Global List of MEAL Indicators'!V42</f>
        <v>2</v>
      </c>
      <c r="Z41" s="82">
        <f t="shared" si="4"/>
        <v>23</v>
      </c>
      <c r="AA41" s="82">
        <f t="shared" si="5"/>
        <v>28</v>
      </c>
      <c r="AB41" s="202">
        <f t="shared" si="6"/>
        <v>0.8214285714285714</v>
      </c>
      <c r="AC41" s="225">
        <f>'Global List of MEAL Indicators'!W42</f>
        <v>2</v>
      </c>
      <c r="AD41" s="225">
        <f>'Global List of MEAL Indicators'!X42</f>
        <v>1</v>
      </c>
      <c r="AE41" s="225">
        <f>'Global List of MEAL Indicators'!Y42</f>
        <v>2</v>
      </c>
      <c r="AF41" s="225">
        <f>'Global List of MEAL Indicators'!Z42</f>
        <v>4</v>
      </c>
      <c r="AG41" s="225">
        <f>'Global List of MEAL Indicators'!AA42</f>
        <v>2</v>
      </c>
      <c r="AH41" s="225">
        <f>'Global List of MEAL Indicators'!AB42</f>
        <v>4</v>
      </c>
      <c r="AI41" s="225">
        <f>'Global List of MEAL Indicators'!AC42</f>
        <v>3</v>
      </c>
      <c r="AJ41" s="225">
        <f>'Global List of MEAL Indicators'!AD42</f>
        <v>4</v>
      </c>
      <c r="AK41" s="225" t="str">
        <f>'Global List of MEAL Indicators'!AE42</f>
        <v>*</v>
      </c>
      <c r="AL41" s="225">
        <f>'Global List of MEAL Indicators'!AF42</f>
        <v>3</v>
      </c>
      <c r="AM41" s="225">
        <f>'Global List of MEAL Indicators'!AG42</f>
        <v>3</v>
      </c>
      <c r="AN41" s="225">
        <f>'Global List of MEAL Indicators'!AH42</f>
        <v>2</v>
      </c>
      <c r="AO41" s="225">
        <f>'Global List of MEAL Indicators'!AI42</f>
        <v>4</v>
      </c>
      <c r="AP41" s="225">
        <f>'Global List of MEAL Indicators'!AJ42</f>
        <v>3</v>
      </c>
      <c r="AQ41" s="225">
        <f>'Global List of MEAL Indicators'!AK42</f>
        <v>3</v>
      </c>
      <c r="AR41" s="83">
        <f t="shared" si="7"/>
        <v>40</v>
      </c>
      <c r="AS41" s="83">
        <f t="shared" si="8"/>
        <v>60</v>
      </c>
      <c r="AT41" s="217">
        <f t="shared" si="9"/>
        <v>0.66666666666666663</v>
      </c>
      <c r="AU41" s="226">
        <f>'Global List of MEAL Indicators'!AL42</f>
        <v>4</v>
      </c>
      <c r="AV41" s="226">
        <f>'Global List of MEAL Indicators'!AM42</f>
        <v>1</v>
      </c>
      <c r="AW41" s="226">
        <f>'Global List of MEAL Indicators'!AN42</f>
        <v>1</v>
      </c>
      <c r="AX41" s="226">
        <f>'Global List of MEAL Indicators'!AO42</f>
        <v>1</v>
      </c>
      <c r="AY41" s="226">
        <f>'Global List of MEAL Indicators'!AP42</f>
        <v>3</v>
      </c>
      <c r="AZ41" s="226">
        <f>'Global List of MEAL Indicators'!AQ42</f>
        <v>3</v>
      </c>
      <c r="BA41" s="83">
        <f t="shared" si="10"/>
        <v>13</v>
      </c>
      <c r="BB41" s="83">
        <f t="shared" si="11"/>
        <v>24</v>
      </c>
      <c r="BC41" s="213">
        <f t="shared" si="12"/>
        <v>0.54166666666666663</v>
      </c>
      <c r="BD41" s="227">
        <f>'Global List of MEAL Indicators'!AR42</f>
        <v>4</v>
      </c>
      <c r="BE41" s="227">
        <f>'Global List of MEAL Indicators'!AS42</f>
        <v>4</v>
      </c>
      <c r="BF41" s="227">
        <f>'Global List of MEAL Indicators'!AT42</f>
        <v>3</v>
      </c>
      <c r="BG41" s="227">
        <f>'Global List of MEAL Indicators'!AU42</f>
        <v>4</v>
      </c>
      <c r="BH41" s="227">
        <f>'Global List of MEAL Indicators'!AV42</f>
        <v>2</v>
      </c>
      <c r="BI41" s="227">
        <f>'Global List of MEAL Indicators'!AW42</f>
        <v>3</v>
      </c>
      <c r="BJ41" s="227">
        <f>'Global List of MEAL Indicators'!AX42</f>
        <v>4</v>
      </c>
      <c r="BK41" s="227">
        <f>'Global List of MEAL Indicators'!AY42</f>
        <v>3</v>
      </c>
      <c r="BL41" s="227">
        <f>'Global List of MEAL Indicators'!AZ42</f>
        <v>4</v>
      </c>
      <c r="BM41" s="227" t="str">
        <f>'Global List of MEAL Indicators'!BA42</f>
        <v>*</v>
      </c>
      <c r="BN41" s="227">
        <f>'Global List of MEAL Indicators'!BB42</f>
        <v>2</v>
      </c>
      <c r="BO41" s="227">
        <f>'Global List of MEAL Indicators'!BC42</f>
        <v>4</v>
      </c>
      <c r="BP41" s="227">
        <f>'Global List of MEAL Indicators'!BD42</f>
        <v>2</v>
      </c>
      <c r="BQ41" s="227" t="str">
        <f>'Global List of MEAL Indicators'!BE42</f>
        <v>*</v>
      </c>
      <c r="BR41" s="227">
        <f>'Global List of MEAL Indicators'!BF42</f>
        <v>3</v>
      </c>
      <c r="BS41" s="159">
        <f t="shared" si="13"/>
        <v>42</v>
      </c>
      <c r="BT41" s="159">
        <f t="shared" si="0"/>
        <v>60</v>
      </c>
      <c r="BU41" s="193">
        <f t="shared" si="14"/>
        <v>0.7</v>
      </c>
      <c r="BV41" s="228">
        <f>'Global List of MEAL Indicators'!BG42</f>
        <v>4</v>
      </c>
      <c r="BW41" s="228">
        <f>'Global List of MEAL Indicators'!BH42</f>
        <v>3</v>
      </c>
      <c r="BX41" s="228">
        <f>'Global List of MEAL Indicators'!BI42</f>
        <v>3</v>
      </c>
      <c r="BY41" s="228">
        <f>'Global List of MEAL Indicators'!BJ42</f>
        <v>3</v>
      </c>
      <c r="BZ41" s="228">
        <f>'Global List of MEAL Indicators'!BK42</f>
        <v>2</v>
      </c>
      <c r="CA41" s="228">
        <f>'Global List of MEAL Indicators'!BL42</f>
        <v>2</v>
      </c>
      <c r="CB41" s="228">
        <f>'Global List of MEAL Indicators'!BM42</f>
        <v>3</v>
      </c>
      <c r="CC41" s="228" t="str">
        <f>'Global List of MEAL Indicators'!BN42</f>
        <v>*</v>
      </c>
      <c r="CD41" s="159">
        <f t="shared" si="15"/>
        <v>20</v>
      </c>
      <c r="CE41" s="159">
        <f t="shared" si="16"/>
        <v>32</v>
      </c>
      <c r="CF41" s="202">
        <f t="shared" si="17"/>
        <v>0.625</v>
      </c>
      <c r="CG41" s="229">
        <f>'Global List of MEAL Indicators'!BO42</f>
        <v>2</v>
      </c>
      <c r="CH41" s="229">
        <f>'Global List of MEAL Indicators'!BP42</f>
        <v>2</v>
      </c>
      <c r="CI41" s="229">
        <f>'Global List of MEAL Indicators'!BQ42</f>
        <v>4</v>
      </c>
      <c r="CJ41" s="229">
        <f>'Global List of MEAL Indicators'!BR42</f>
        <v>3</v>
      </c>
      <c r="CK41" s="229">
        <f>'Global List of MEAL Indicators'!BS42</f>
        <v>1</v>
      </c>
      <c r="CL41" s="229">
        <f>'Global List of MEAL Indicators'!BT42</f>
        <v>2</v>
      </c>
      <c r="CM41" s="229">
        <f>'Global List of MEAL Indicators'!BU42</f>
        <v>1</v>
      </c>
      <c r="CN41" s="229">
        <f>'Global List of MEAL Indicators'!BV42</f>
        <v>4</v>
      </c>
      <c r="CO41" s="229">
        <f>'Global List of MEAL Indicators'!BW42</f>
        <v>4</v>
      </c>
      <c r="CP41" s="229">
        <f>'Global List of MEAL Indicators'!BX42</f>
        <v>1</v>
      </c>
      <c r="CQ41" s="229">
        <f>'Global List of MEAL Indicators'!BY42</f>
        <v>2</v>
      </c>
      <c r="CR41" s="159">
        <f t="shared" si="18"/>
        <v>26</v>
      </c>
      <c r="CS41" s="159">
        <f t="shared" si="19"/>
        <v>44</v>
      </c>
      <c r="CT41" s="217">
        <f t="shared" si="20"/>
        <v>0.59090909090909094</v>
      </c>
      <c r="CU41" s="226">
        <f>'Global List of MEAL Indicators'!BZ42</f>
        <v>3</v>
      </c>
      <c r="CV41" s="226">
        <f>'Global List of MEAL Indicators'!CA42</f>
        <v>4</v>
      </c>
      <c r="CW41" s="226">
        <f>'Global List of MEAL Indicators'!CB42</f>
        <v>3</v>
      </c>
      <c r="CX41" s="226">
        <f>'Global List of MEAL Indicators'!CC42</f>
        <v>2</v>
      </c>
      <c r="CY41" s="226">
        <f>'Global List of MEAL Indicators'!CD42</f>
        <v>2</v>
      </c>
      <c r="CZ41" s="170">
        <f t="shared" si="21"/>
        <v>14</v>
      </c>
      <c r="DA41" s="170">
        <f t="shared" si="22"/>
        <v>20</v>
      </c>
      <c r="DB41" s="213">
        <f t="shared" si="23"/>
        <v>0.7</v>
      </c>
      <c r="DC41" s="16"/>
    </row>
    <row r="42" spans="1:107" x14ac:dyDescent="0.25">
      <c r="A42" s="3" t="s">
        <v>75</v>
      </c>
      <c r="B42" s="3">
        <v>2011</v>
      </c>
      <c r="C42" s="334" t="s">
        <v>428</v>
      </c>
      <c r="D42" s="223">
        <f>'Global List of MEAL Indicators'!D43</f>
        <v>4</v>
      </c>
      <c r="E42" s="223">
        <f>'Global List of MEAL Indicators'!E43</f>
        <v>4</v>
      </c>
      <c r="F42" s="223">
        <f>'Global List of MEAL Indicators'!F43</f>
        <v>3</v>
      </c>
      <c r="G42" s="223">
        <f>'Global List of MEAL Indicators'!G43</f>
        <v>3</v>
      </c>
      <c r="H42" s="223">
        <f>'Global List of MEAL Indicators'!H43</f>
        <v>3</v>
      </c>
      <c r="I42" s="223" t="str">
        <f>'Global List of MEAL Indicators'!I43</f>
        <v>*</v>
      </c>
      <c r="J42" s="223">
        <f>'Global List of MEAL Indicators'!J43</f>
        <v>3</v>
      </c>
      <c r="K42" s="223">
        <f>'Global List of MEAL Indicators'!K43</f>
        <v>2</v>
      </c>
      <c r="L42" s="223">
        <f>'Global List of MEAL Indicators'!L43</f>
        <v>3</v>
      </c>
      <c r="M42" s="223">
        <f>'Global List of MEAL Indicators'!M43</f>
        <v>4</v>
      </c>
      <c r="N42" s="223">
        <f>'Global List of MEAL Indicators'!N43</f>
        <v>2</v>
      </c>
      <c r="O42" s="223">
        <f>'Global List of MEAL Indicators'!O43</f>
        <v>1</v>
      </c>
      <c r="P42" s="82">
        <f t="shared" si="1"/>
        <v>32</v>
      </c>
      <c r="Q42" s="82">
        <f t="shared" si="2"/>
        <v>48</v>
      </c>
      <c r="R42" s="193">
        <f t="shared" si="3"/>
        <v>0.66666666666666663</v>
      </c>
      <c r="S42" s="224">
        <f>'Global List of MEAL Indicators'!P43</f>
        <v>1</v>
      </c>
      <c r="T42" s="224" t="str">
        <f>'Global List of MEAL Indicators'!Q43</f>
        <v>*</v>
      </c>
      <c r="U42" s="224" t="str">
        <f>'Global List of MEAL Indicators'!R43</f>
        <v>*</v>
      </c>
      <c r="V42" s="224">
        <f>'Global List of MEAL Indicators'!S43</f>
        <v>3</v>
      </c>
      <c r="W42" s="224">
        <f>'Global List of MEAL Indicators'!T43</f>
        <v>2</v>
      </c>
      <c r="X42" s="224">
        <f>'Global List of MEAL Indicators'!U43</f>
        <v>2</v>
      </c>
      <c r="Y42" s="224" t="str">
        <f>'Global List of MEAL Indicators'!V43</f>
        <v>*</v>
      </c>
      <c r="Z42" s="82">
        <f t="shared" si="4"/>
        <v>8</v>
      </c>
      <c r="AA42" s="82">
        <f t="shared" si="5"/>
        <v>28</v>
      </c>
      <c r="AB42" s="202">
        <f t="shared" si="6"/>
        <v>0.2857142857142857</v>
      </c>
      <c r="AC42" s="225">
        <f>'Global List of MEAL Indicators'!W43</f>
        <v>2</v>
      </c>
      <c r="AD42" s="225">
        <f>'Global List of MEAL Indicators'!X43</f>
        <v>4</v>
      </c>
      <c r="AE42" s="225">
        <f>'Global List of MEAL Indicators'!Y43</f>
        <v>4</v>
      </c>
      <c r="AF42" s="225">
        <f>'Global List of MEAL Indicators'!Z43</f>
        <v>2</v>
      </c>
      <c r="AG42" s="225">
        <f>'Global List of MEAL Indicators'!AA43</f>
        <v>1</v>
      </c>
      <c r="AH42" s="225">
        <f>'Global List of MEAL Indicators'!AB43</f>
        <v>2</v>
      </c>
      <c r="AI42" s="225">
        <f>'Global List of MEAL Indicators'!AC43</f>
        <v>3</v>
      </c>
      <c r="AJ42" s="225">
        <f>'Global List of MEAL Indicators'!AD43</f>
        <v>2</v>
      </c>
      <c r="AK42" s="225">
        <f>'Global List of MEAL Indicators'!AE43</f>
        <v>4</v>
      </c>
      <c r="AL42" s="225">
        <f>'Global List of MEAL Indicators'!AF43</f>
        <v>2</v>
      </c>
      <c r="AM42" s="225">
        <f>'Global List of MEAL Indicators'!AG43</f>
        <v>2</v>
      </c>
      <c r="AN42" s="225">
        <f>'Global List of MEAL Indicators'!AH43</f>
        <v>2</v>
      </c>
      <c r="AO42" s="225">
        <f>'Global List of MEAL Indicators'!AI43</f>
        <v>2</v>
      </c>
      <c r="AP42" s="225">
        <f>'Global List of MEAL Indicators'!AJ43</f>
        <v>1</v>
      </c>
      <c r="AQ42" s="225">
        <f>'Global List of MEAL Indicators'!AK43</f>
        <v>2</v>
      </c>
      <c r="AR42" s="83">
        <f t="shared" si="7"/>
        <v>35</v>
      </c>
      <c r="AS42" s="83">
        <f t="shared" si="8"/>
        <v>60</v>
      </c>
      <c r="AT42" s="217">
        <f t="shared" si="9"/>
        <v>0.58333333333333337</v>
      </c>
      <c r="AU42" s="226">
        <f>'Global List of MEAL Indicators'!AL43</f>
        <v>3</v>
      </c>
      <c r="AV42" s="226">
        <f>'Global List of MEAL Indicators'!AM43</f>
        <v>4</v>
      </c>
      <c r="AW42" s="226">
        <f>'Global List of MEAL Indicators'!AN43</f>
        <v>2</v>
      </c>
      <c r="AX42" s="226">
        <f>'Global List of MEAL Indicators'!AO43</f>
        <v>1</v>
      </c>
      <c r="AY42" s="226">
        <f>'Global List of MEAL Indicators'!AP43</f>
        <v>4</v>
      </c>
      <c r="AZ42" s="226">
        <f>'Global List of MEAL Indicators'!AQ43</f>
        <v>4</v>
      </c>
      <c r="BA42" s="83">
        <f t="shared" si="10"/>
        <v>18</v>
      </c>
      <c r="BB42" s="83">
        <f t="shared" si="11"/>
        <v>24</v>
      </c>
      <c r="BC42" s="213">
        <f t="shared" si="12"/>
        <v>0.75</v>
      </c>
      <c r="BD42" s="227">
        <f>'Global List of MEAL Indicators'!AR43</f>
        <v>2</v>
      </c>
      <c r="BE42" s="227">
        <f>'Global List of MEAL Indicators'!AS43</f>
        <v>1</v>
      </c>
      <c r="BF42" s="227">
        <f>'Global List of MEAL Indicators'!AT43</f>
        <v>1</v>
      </c>
      <c r="BG42" s="227">
        <f>'Global List of MEAL Indicators'!AU43</f>
        <v>1</v>
      </c>
      <c r="BH42" s="227">
        <f>'Global List of MEAL Indicators'!AV43</f>
        <v>2</v>
      </c>
      <c r="BI42" s="227">
        <f>'Global List of MEAL Indicators'!AW43</f>
        <v>1</v>
      </c>
      <c r="BJ42" s="227">
        <f>'Global List of MEAL Indicators'!AX43</f>
        <v>4</v>
      </c>
      <c r="BK42" s="227">
        <f>'Global List of MEAL Indicators'!AY43</f>
        <v>4</v>
      </c>
      <c r="BL42" s="227">
        <f>'Global List of MEAL Indicators'!AZ43</f>
        <v>4</v>
      </c>
      <c r="BM42" s="227" t="str">
        <f>'Global List of MEAL Indicators'!BA43</f>
        <v>*</v>
      </c>
      <c r="BN42" s="227">
        <f>'Global List of MEAL Indicators'!BB43</f>
        <v>1</v>
      </c>
      <c r="BO42" s="227">
        <f>'Global List of MEAL Indicators'!BC43</f>
        <v>1</v>
      </c>
      <c r="BP42" s="227">
        <f>'Global List of MEAL Indicators'!BD43</f>
        <v>2</v>
      </c>
      <c r="BQ42" s="227" t="str">
        <f>'Global List of MEAL Indicators'!BE43</f>
        <v>*</v>
      </c>
      <c r="BR42" s="227">
        <f>'Global List of MEAL Indicators'!BF43</f>
        <v>1</v>
      </c>
      <c r="BS42" s="159">
        <f t="shared" si="13"/>
        <v>25</v>
      </c>
      <c r="BT42" s="159">
        <f t="shared" si="0"/>
        <v>60</v>
      </c>
      <c r="BU42" s="193">
        <f t="shared" si="14"/>
        <v>0.41666666666666669</v>
      </c>
      <c r="BV42" s="228">
        <f>'Global List of MEAL Indicators'!BG43</f>
        <v>2</v>
      </c>
      <c r="BW42" s="228">
        <f>'Global List of MEAL Indicators'!BH43</f>
        <v>3</v>
      </c>
      <c r="BX42" s="228">
        <f>'Global List of MEAL Indicators'!BI43</f>
        <v>1</v>
      </c>
      <c r="BY42" s="228">
        <f>'Global List of MEAL Indicators'!BJ43</f>
        <v>1</v>
      </c>
      <c r="BZ42" s="228">
        <f>'Global List of MEAL Indicators'!BK43</f>
        <v>2</v>
      </c>
      <c r="CA42" s="228">
        <f>'Global List of MEAL Indicators'!BL43</f>
        <v>3</v>
      </c>
      <c r="CB42" s="228">
        <f>'Global List of MEAL Indicators'!BM43</f>
        <v>3</v>
      </c>
      <c r="CC42" s="228" t="str">
        <f>'Global List of MEAL Indicators'!BN43</f>
        <v>*</v>
      </c>
      <c r="CD42" s="159">
        <f t="shared" si="15"/>
        <v>15</v>
      </c>
      <c r="CE42" s="159">
        <f t="shared" si="16"/>
        <v>32</v>
      </c>
      <c r="CF42" s="202">
        <f t="shared" si="17"/>
        <v>0.46875</v>
      </c>
      <c r="CG42" s="229">
        <f>'Global List of MEAL Indicators'!BO43</f>
        <v>1</v>
      </c>
      <c r="CH42" s="229">
        <f>'Global List of MEAL Indicators'!BP43</f>
        <v>1</v>
      </c>
      <c r="CI42" s="229">
        <f>'Global List of MEAL Indicators'!BQ43</f>
        <v>4</v>
      </c>
      <c r="CJ42" s="229">
        <f>'Global List of MEAL Indicators'!BR43</f>
        <v>2</v>
      </c>
      <c r="CK42" s="229">
        <f>'Global List of MEAL Indicators'!BS43</f>
        <v>1</v>
      </c>
      <c r="CL42" s="229">
        <f>'Global List of MEAL Indicators'!BT43</f>
        <v>1</v>
      </c>
      <c r="CM42" s="229">
        <f>'Global List of MEAL Indicators'!BU43</f>
        <v>2</v>
      </c>
      <c r="CN42" s="229">
        <f>'Global List of MEAL Indicators'!BV43</f>
        <v>3</v>
      </c>
      <c r="CO42" s="229">
        <f>'Global List of MEAL Indicators'!BW43</f>
        <v>3</v>
      </c>
      <c r="CP42" s="229">
        <f>'Global List of MEAL Indicators'!BX43</f>
        <v>4</v>
      </c>
      <c r="CQ42" s="229">
        <f>'Global List of MEAL Indicators'!BY43</f>
        <v>1</v>
      </c>
      <c r="CR42" s="159">
        <f t="shared" si="18"/>
        <v>23</v>
      </c>
      <c r="CS42" s="159">
        <f t="shared" si="19"/>
        <v>44</v>
      </c>
      <c r="CT42" s="217">
        <f t="shared" si="20"/>
        <v>0.52272727272727271</v>
      </c>
      <c r="CU42" s="226">
        <f>'Global List of MEAL Indicators'!BZ43</f>
        <v>2</v>
      </c>
      <c r="CV42" s="226">
        <f>'Global List of MEAL Indicators'!CA43</f>
        <v>2</v>
      </c>
      <c r="CW42" s="226">
        <f>'Global List of MEAL Indicators'!CB43</f>
        <v>3</v>
      </c>
      <c r="CX42" s="226" t="str">
        <f>'Global List of MEAL Indicators'!CC43</f>
        <v>*</v>
      </c>
      <c r="CY42" s="226">
        <f>'Global List of MEAL Indicators'!CD43</f>
        <v>3</v>
      </c>
      <c r="CZ42" s="170">
        <f t="shared" si="21"/>
        <v>10</v>
      </c>
      <c r="DA42" s="170">
        <f t="shared" si="22"/>
        <v>20</v>
      </c>
      <c r="DB42" s="213">
        <f t="shared" si="23"/>
        <v>0.5</v>
      </c>
      <c r="DC42" s="16"/>
    </row>
    <row r="43" spans="1:107" x14ac:dyDescent="0.25">
      <c r="A43" s="3" t="s">
        <v>76</v>
      </c>
      <c r="B43" s="3">
        <v>2013</v>
      </c>
      <c r="C43" s="334" t="s">
        <v>427</v>
      </c>
      <c r="D43" s="223">
        <f>'Global List of MEAL Indicators'!D44</f>
        <v>4</v>
      </c>
      <c r="E43" s="223">
        <f>'Global List of MEAL Indicators'!E44</f>
        <v>4</v>
      </c>
      <c r="F43" s="223">
        <f>'Global List of MEAL Indicators'!F44</f>
        <v>1</v>
      </c>
      <c r="G43" s="223">
        <f>'Global List of MEAL Indicators'!G44</f>
        <v>4</v>
      </c>
      <c r="H43" s="223">
        <f>'Global List of MEAL Indicators'!H44</f>
        <v>3</v>
      </c>
      <c r="I43" s="223">
        <f>'Global List of MEAL Indicators'!I44</f>
        <v>2</v>
      </c>
      <c r="J43" s="223">
        <f>'Global List of MEAL Indicators'!J44</f>
        <v>4</v>
      </c>
      <c r="K43" s="223">
        <f>'Global List of MEAL Indicators'!K44</f>
        <v>1</v>
      </c>
      <c r="L43" s="223">
        <f>'Global List of MEAL Indicators'!L44</f>
        <v>4</v>
      </c>
      <c r="M43" s="223">
        <f>'Global List of MEAL Indicators'!M44</f>
        <v>1</v>
      </c>
      <c r="N43" s="223">
        <f>'Global List of MEAL Indicators'!N44</f>
        <v>1</v>
      </c>
      <c r="O43" s="223">
        <f>'Global List of MEAL Indicators'!O44</f>
        <v>3</v>
      </c>
      <c r="P43" s="82">
        <f t="shared" si="1"/>
        <v>32</v>
      </c>
      <c r="Q43" s="82">
        <f t="shared" si="2"/>
        <v>48</v>
      </c>
      <c r="R43" s="193">
        <f t="shared" si="3"/>
        <v>0.66666666666666663</v>
      </c>
      <c r="S43" s="224">
        <f>'Global List of MEAL Indicators'!P44</f>
        <v>2</v>
      </c>
      <c r="T43" s="224">
        <f>'Global List of MEAL Indicators'!Q44</f>
        <v>1</v>
      </c>
      <c r="U43" s="224">
        <f>'Global List of MEAL Indicators'!R44</f>
        <v>1</v>
      </c>
      <c r="V43" s="224">
        <f>'Global List of MEAL Indicators'!S44</f>
        <v>2</v>
      </c>
      <c r="W43" s="224">
        <f>'Global List of MEAL Indicators'!T44</f>
        <v>1</v>
      </c>
      <c r="X43" s="224">
        <f>'Global List of MEAL Indicators'!U44</f>
        <v>1</v>
      </c>
      <c r="Y43" s="224">
        <f>'Global List of MEAL Indicators'!V44</f>
        <v>1</v>
      </c>
      <c r="Z43" s="82">
        <f t="shared" si="4"/>
        <v>9</v>
      </c>
      <c r="AA43" s="82">
        <f t="shared" si="5"/>
        <v>28</v>
      </c>
      <c r="AB43" s="202">
        <f t="shared" si="6"/>
        <v>0.32142857142857145</v>
      </c>
      <c r="AC43" s="225" t="str">
        <f>'Global List of MEAL Indicators'!W44</f>
        <v>*</v>
      </c>
      <c r="AD43" s="225" t="str">
        <f>'Global List of MEAL Indicators'!X44</f>
        <v>*</v>
      </c>
      <c r="AE43" s="225">
        <f>'Global List of MEAL Indicators'!Y44</f>
        <v>2</v>
      </c>
      <c r="AF43" s="225">
        <f>'Global List of MEAL Indicators'!Z44</f>
        <v>2</v>
      </c>
      <c r="AG43" s="225">
        <f>'Global List of MEAL Indicators'!AA44</f>
        <v>3</v>
      </c>
      <c r="AH43" s="225">
        <f>'Global List of MEAL Indicators'!AB44</f>
        <v>4</v>
      </c>
      <c r="AI43" s="225">
        <f>'Global List of MEAL Indicators'!AC44</f>
        <v>3</v>
      </c>
      <c r="AJ43" s="225">
        <f>'Global List of MEAL Indicators'!AD44</f>
        <v>1</v>
      </c>
      <c r="AK43" s="225">
        <f>'Global List of MEAL Indicators'!AE44</f>
        <v>3</v>
      </c>
      <c r="AL43" s="225">
        <f>'Global List of MEAL Indicators'!AF44</f>
        <v>1</v>
      </c>
      <c r="AM43" s="225">
        <f>'Global List of MEAL Indicators'!AG44</f>
        <v>1</v>
      </c>
      <c r="AN43" s="225">
        <f>'Global List of MEAL Indicators'!AH44</f>
        <v>2</v>
      </c>
      <c r="AO43" s="225">
        <f>'Global List of MEAL Indicators'!AI44</f>
        <v>3</v>
      </c>
      <c r="AP43" s="225">
        <f>'Global List of MEAL Indicators'!AJ44</f>
        <v>3</v>
      </c>
      <c r="AQ43" s="225">
        <f>'Global List of MEAL Indicators'!AK44</f>
        <v>2</v>
      </c>
      <c r="AR43" s="83">
        <f t="shared" si="7"/>
        <v>30</v>
      </c>
      <c r="AS43" s="83">
        <f t="shared" si="8"/>
        <v>60</v>
      </c>
      <c r="AT43" s="217">
        <f t="shared" si="9"/>
        <v>0.5</v>
      </c>
      <c r="AU43" s="226">
        <f>'Global List of MEAL Indicators'!AL44</f>
        <v>3</v>
      </c>
      <c r="AV43" s="226">
        <f>'Global List of MEAL Indicators'!AM44</f>
        <v>3</v>
      </c>
      <c r="AW43" s="226">
        <f>'Global List of MEAL Indicators'!AN44</f>
        <v>4</v>
      </c>
      <c r="AX43" s="226" t="str">
        <f>'Global List of MEAL Indicators'!AO44</f>
        <v>*</v>
      </c>
      <c r="AY43" s="226">
        <f>'Global List of MEAL Indicators'!AP44</f>
        <v>4</v>
      </c>
      <c r="AZ43" s="226">
        <f>'Global List of MEAL Indicators'!AQ44</f>
        <v>4</v>
      </c>
      <c r="BA43" s="83">
        <f t="shared" si="10"/>
        <v>18</v>
      </c>
      <c r="BB43" s="83">
        <f t="shared" si="11"/>
        <v>24</v>
      </c>
      <c r="BC43" s="213">
        <f t="shared" si="12"/>
        <v>0.75</v>
      </c>
      <c r="BD43" s="227">
        <f>'Global List of MEAL Indicators'!AR44</f>
        <v>3</v>
      </c>
      <c r="BE43" s="227">
        <f>'Global List of MEAL Indicators'!AS44</f>
        <v>2</v>
      </c>
      <c r="BF43" s="227">
        <f>'Global List of MEAL Indicators'!AT44</f>
        <v>2</v>
      </c>
      <c r="BG43" s="227">
        <f>'Global List of MEAL Indicators'!AU44</f>
        <v>1</v>
      </c>
      <c r="BH43" s="227">
        <f>'Global List of MEAL Indicators'!AV44</f>
        <v>1</v>
      </c>
      <c r="BI43" s="227">
        <f>'Global List of MEAL Indicators'!AW44</f>
        <v>2</v>
      </c>
      <c r="BJ43" s="227" t="str">
        <f>'Global List of MEAL Indicators'!AX44</f>
        <v>*</v>
      </c>
      <c r="BK43" s="227">
        <f>'Global List of MEAL Indicators'!AY44</f>
        <v>2</v>
      </c>
      <c r="BL43" s="227">
        <f>'Global List of MEAL Indicators'!AZ44</f>
        <v>4</v>
      </c>
      <c r="BM43" s="227">
        <f>'Global List of MEAL Indicators'!BA44</f>
        <v>2</v>
      </c>
      <c r="BN43" s="227">
        <f>'Global List of MEAL Indicators'!BB44</f>
        <v>1</v>
      </c>
      <c r="BO43" s="227">
        <f>'Global List of MEAL Indicators'!BC44</f>
        <v>4</v>
      </c>
      <c r="BP43" s="227">
        <f>'Global List of MEAL Indicators'!BD44</f>
        <v>2</v>
      </c>
      <c r="BQ43" s="227" t="str">
        <f>'Global List of MEAL Indicators'!BE44</f>
        <v>*</v>
      </c>
      <c r="BR43" s="227">
        <f>'Global List of MEAL Indicators'!BF44</f>
        <v>3</v>
      </c>
      <c r="BS43" s="159">
        <f t="shared" si="13"/>
        <v>29</v>
      </c>
      <c r="BT43" s="159">
        <f t="shared" si="0"/>
        <v>60</v>
      </c>
      <c r="BU43" s="193">
        <f t="shared" si="14"/>
        <v>0.48333333333333334</v>
      </c>
      <c r="BV43" s="228">
        <f>'Global List of MEAL Indicators'!BG44</f>
        <v>2</v>
      </c>
      <c r="BW43" s="228">
        <f>'Global List of MEAL Indicators'!BH44</f>
        <v>2</v>
      </c>
      <c r="BX43" s="228">
        <f>'Global List of MEAL Indicators'!BI44</f>
        <v>2</v>
      </c>
      <c r="BY43" s="228">
        <f>'Global List of MEAL Indicators'!BJ44</f>
        <v>3</v>
      </c>
      <c r="BZ43" s="228">
        <f>'Global List of MEAL Indicators'!BK44</f>
        <v>3</v>
      </c>
      <c r="CA43" s="228">
        <f>'Global List of MEAL Indicators'!BL44</f>
        <v>3</v>
      </c>
      <c r="CB43" s="228">
        <f>'Global List of MEAL Indicators'!BM44</f>
        <v>3</v>
      </c>
      <c r="CC43" s="228">
        <f>'Global List of MEAL Indicators'!BN44</f>
        <v>2</v>
      </c>
      <c r="CD43" s="159">
        <f t="shared" si="15"/>
        <v>20</v>
      </c>
      <c r="CE43" s="159">
        <f t="shared" si="16"/>
        <v>32</v>
      </c>
      <c r="CF43" s="202">
        <f t="shared" si="17"/>
        <v>0.625</v>
      </c>
      <c r="CG43" s="229">
        <f>'Global List of MEAL Indicators'!BO44</f>
        <v>2</v>
      </c>
      <c r="CH43" s="229">
        <f>'Global List of MEAL Indicators'!BP44</f>
        <v>2</v>
      </c>
      <c r="CI43" s="229">
        <f>'Global List of MEAL Indicators'!BQ44</f>
        <v>4</v>
      </c>
      <c r="CJ43" s="229">
        <f>'Global List of MEAL Indicators'!BR44</f>
        <v>3</v>
      </c>
      <c r="CK43" s="229">
        <f>'Global List of MEAL Indicators'!BS44</f>
        <v>1</v>
      </c>
      <c r="CL43" s="229">
        <f>'Global List of MEAL Indicators'!BT44</f>
        <v>1</v>
      </c>
      <c r="CM43" s="229">
        <f>'Global List of MEAL Indicators'!BU44</f>
        <v>3</v>
      </c>
      <c r="CN43" s="229">
        <f>'Global List of MEAL Indicators'!BV44</f>
        <v>2</v>
      </c>
      <c r="CO43" s="229">
        <f>'Global List of MEAL Indicators'!BW44</f>
        <v>3</v>
      </c>
      <c r="CP43" s="229">
        <f>'Global List of MEAL Indicators'!BX44</f>
        <v>3</v>
      </c>
      <c r="CQ43" s="229">
        <f>'Global List of MEAL Indicators'!BY44</f>
        <v>2</v>
      </c>
      <c r="CR43" s="159">
        <f t="shared" si="18"/>
        <v>26</v>
      </c>
      <c r="CS43" s="159">
        <f t="shared" si="19"/>
        <v>44</v>
      </c>
      <c r="CT43" s="217">
        <f t="shared" si="20"/>
        <v>0.59090909090909094</v>
      </c>
      <c r="CU43" s="226">
        <f>'Global List of MEAL Indicators'!BZ44</f>
        <v>1</v>
      </c>
      <c r="CV43" s="226">
        <f>'Global List of MEAL Indicators'!CA44</f>
        <v>1</v>
      </c>
      <c r="CW43" s="226">
        <f>'Global List of MEAL Indicators'!CB44</f>
        <v>2</v>
      </c>
      <c r="CX43" s="226">
        <f>'Global List of MEAL Indicators'!CC44</f>
        <v>2</v>
      </c>
      <c r="CY43" s="226">
        <f>'Global List of MEAL Indicators'!CD44</f>
        <v>1</v>
      </c>
      <c r="CZ43" s="170">
        <f t="shared" si="21"/>
        <v>7</v>
      </c>
      <c r="DA43" s="170">
        <f t="shared" si="22"/>
        <v>20</v>
      </c>
      <c r="DB43" s="213">
        <f t="shared" si="23"/>
        <v>0.35</v>
      </c>
      <c r="DC43" s="16"/>
    </row>
    <row r="44" spans="1:107" x14ac:dyDescent="0.25">
      <c r="A44" s="3" t="s">
        <v>77</v>
      </c>
      <c r="B44" s="3">
        <v>2013</v>
      </c>
      <c r="C44" s="334" t="s">
        <v>428</v>
      </c>
      <c r="D44" s="223">
        <f>'Global List of MEAL Indicators'!D45</f>
        <v>4</v>
      </c>
      <c r="E44" s="223">
        <f>'Global List of MEAL Indicators'!E45</f>
        <v>4</v>
      </c>
      <c r="F44" s="223">
        <f>'Global List of MEAL Indicators'!F45</f>
        <v>4</v>
      </c>
      <c r="G44" s="223">
        <f>'Global List of MEAL Indicators'!G45</f>
        <v>4</v>
      </c>
      <c r="H44" s="223">
        <f>'Global List of MEAL Indicators'!H45</f>
        <v>3</v>
      </c>
      <c r="I44" s="223">
        <f>'Global List of MEAL Indicators'!I45</f>
        <v>3</v>
      </c>
      <c r="J44" s="223" t="str">
        <f>'Global List of MEAL Indicators'!J45</f>
        <v>*</v>
      </c>
      <c r="K44" s="223" t="str">
        <f>'Global List of MEAL Indicators'!K45</f>
        <v>*</v>
      </c>
      <c r="L44" s="223">
        <f>'Global List of MEAL Indicators'!L45</f>
        <v>3</v>
      </c>
      <c r="M44" s="223">
        <f>'Global List of MEAL Indicators'!M45</f>
        <v>2</v>
      </c>
      <c r="N44" s="223">
        <f>'Global List of MEAL Indicators'!N45</f>
        <v>2</v>
      </c>
      <c r="O44" s="223">
        <f>'Global List of MEAL Indicators'!O45</f>
        <v>3</v>
      </c>
      <c r="P44" s="82">
        <f t="shared" si="1"/>
        <v>32</v>
      </c>
      <c r="Q44" s="82">
        <f t="shared" si="2"/>
        <v>48</v>
      </c>
      <c r="R44" s="193">
        <f t="shared" si="3"/>
        <v>0.66666666666666663</v>
      </c>
      <c r="S44" s="224">
        <f>'Global List of MEAL Indicators'!P45</f>
        <v>3</v>
      </c>
      <c r="T44" s="224">
        <f>'Global List of MEAL Indicators'!Q45</f>
        <v>2</v>
      </c>
      <c r="U44" s="224">
        <f>'Global List of MEAL Indicators'!R45</f>
        <v>2</v>
      </c>
      <c r="V44" s="224">
        <f>'Global List of MEAL Indicators'!S45</f>
        <v>2</v>
      </c>
      <c r="W44" s="224">
        <f>'Global List of MEAL Indicators'!T45</f>
        <v>1</v>
      </c>
      <c r="X44" s="224">
        <f>'Global List of MEAL Indicators'!U45</f>
        <v>2</v>
      </c>
      <c r="Y44" s="224">
        <f>'Global List of MEAL Indicators'!V45</f>
        <v>1</v>
      </c>
      <c r="Z44" s="82">
        <f t="shared" si="4"/>
        <v>13</v>
      </c>
      <c r="AA44" s="82">
        <f t="shared" si="5"/>
        <v>28</v>
      </c>
      <c r="AB44" s="202">
        <f t="shared" si="6"/>
        <v>0.4642857142857143</v>
      </c>
      <c r="AC44" s="225">
        <f>'Global List of MEAL Indicators'!W45</f>
        <v>3</v>
      </c>
      <c r="AD44" s="225">
        <f>'Global List of MEAL Indicators'!X45</f>
        <v>1</v>
      </c>
      <c r="AE44" s="225">
        <f>'Global List of MEAL Indicators'!Y45</f>
        <v>4</v>
      </c>
      <c r="AF44" s="225">
        <f>'Global List of MEAL Indicators'!Z45</f>
        <v>2</v>
      </c>
      <c r="AG44" s="225">
        <f>'Global List of MEAL Indicators'!AA45</f>
        <v>3</v>
      </c>
      <c r="AH44" s="225">
        <f>'Global List of MEAL Indicators'!AB45</f>
        <v>2</v>
      </c>
      <c r="AI44" s="225">
        <f>'Global List of MEAL Indicators'!AC45</f>
        <v>1</v>
      </c>
      <c r="AJ44" s="225">
        <f>'Global List of MEAL Indicators'!AD45</f>
        <v>2</v>
      </c>
      <c r="AK44" s="225">
        <f>'Global List of MEAL Indicators'!AE45</f>
        <v>1</v>
      </c>
      <c r="AL44" s="225">
        <f>'Global List of MEAL Indicators'!AF45</f>
        <v>2</v>
      </c>
      <c r="AM44" s="225">
        <f>'Global List of MEAL Indicators'!AG45</f>
        <v>2</v>
      </c>
      <c r="AN44" s="225">
        <f>'Global List of MEAL Indicators'!AH45</f>
        <v>4</v>
      </c>
      <c r="AO44" s="225">
        <f>'Global List of MEAL Indicators'!AI45</f>
        <v>2</v>
      </c>
      <c r="AP44" s="225">
        <f>'Global List of MEAL Indicators'!AJ45</f>
        <v>3</v>
      </c>
      <c r="AQ44" s="225">
        <f>'Global List of MEAL Indicators'!AK45</f>
        <v>2</v>
      </c>
      <c r="AR44" s="83">
        <f t="shared" si="7"/>
        <v>34</v>
      </c>
      <c r="AS44" s="83">
        <f t="shared" si="8"/>
        <v>60</v>
      </c>
      <c r="AT44" s="217">
        <f t="shared" si="9"/>
        <v>0.56666666666666665</v>
      </c>
      <c r="AU44" s="226">
        <f>'Global List of MEAL Indicators'!AL45</f>
        <v>4</v>
      </c>
      <c r="AV44" s="226">
        <f>'Global List of MEAL Indicators'!AM45</f>
        <v>3</v>
      </c>
      <c r="AW44" s="226">
        <f>'Global List of MEAL Indicators'!AN45</f>
        <v>4</v>
      </c>
      <c r="AX44" s="226">
        <f>'Global List of MEAL Indicators'!AO45</f>
        <v>1</v>
      </c>
      <c r="AY44" s="226">
        <f>'Global List of MEAL Indicators'!AP45</f>
        <v>2</v>
      </c>
      <c r="AZ44" s="226">
        <f>'Global List of MEAL Indicators'!AQ45</f>
        <v>2</v>
      </c>
      <c r="BA44" s="83">
        <f t="shared" si="10"/>
        <v>16</v>
      </c>
      <c r="BB44" s="83">
        <f t="shared" si="11"/>
        <v>24</v>
      </c>
      <c r="BC44" s="213">
        <f t="shared" si="12"/>
        <v>0.66666666666666663</v>
      </c>
      <c r="BD44" s="227">
        <f>'Global List of MEAL Indicators'!AR45</f>
        <v>1</v>
      </c>
      <c r="BE44" s="227">
        <f>'Global List of MEAL Indicators'!AS45</f>
        <v>4</v>
      </c>
      <c r="BF44" s="227">
        <f>'Global List of MEAL Indicators'!AT45</f>
        <v>3</v>
      </c>
      <c r="BG44" s="227">
        <f>'Global List of MEAL Indicators'!AU45</f>
        <v>4</v>
      </c>
      <c r="BH44" s="227">
        <f>'Global List of MEAL Indicators'!AV45</f>
        <v>1</v>
      </c>
      <c r="BI44" s="227">
        <f>'Global List of MEAL Indicators'!AW45</f>
        <v>3</v>
      </c>
      <c r="BJ44" s="227">
        <f>'Global List of MEAL Indicators'!AX45</f>
        <v>4</v>
      </c>
      <c r="BK44" s="227">
        <f>'Global List of MEAL Indicators'!AY45</f>
        <v>2</v>
      </c>
      <c r="BL44" s="227">
        <f>'Global List of MEAL Indicators'!AZ45</f>
        <v>2</v>
      </c>
      <c r="BM44" s="227" t="str">
        <f>'Global List of MEAL Indicators'!BA45</f>
        <v>*</v>
      </c>
      <c r="BN44" s="227">
        <f>'Global List of MEAL Indicators'!BB45</f>
        <v>3</v>
      </c>
      <c r="BO44" s="227">
        <f>'Global List of MEAL Indicators'!BC45</f>
        <v>2</v>
      </c>
      <c r="BP44" s="227" t="str">
        <f>'Global List of MEAL Indicators'!BD45</f>
        <v>*</v>
      </c>
      <c r="BQ44" s="227">
        <f>'Global List of MEAL Indicators'!BE45</f>
        <v>2</v>
      </c>
      <c r="BR44" s="227">
        <f>'Global List of MEAL Indicators'!BF45</f>
        <v>3</v>
      </c>
      <c r="BS44" s="159">
        <f t="shared" si="13"/>
        <v>34</v>
      </c>
      <c r="BT44" s="159">
        <f t="shared" si="0"/>
        <v>60</v>
      </c>
      <c r="BU44" s="193">
        <f t="shared" si="14"/>
        <v>0.56666666666666665</v>
      </c>
      <c r="BV44" s="228">
        <f>'Global List of MEAL Indicators'!BG45</f>
        <v>3</v>
      </c>
      <c r="BW44" s="228">
        <f>'Global List of MEAL Indicators'!BH45</f>
        <v>1</v>
      </c>
      <c r="BX44" s="228">
        <f>'Global List of MEAL Indicators'!BI45</f>
        <v>2</v>
      </c>
      <c r="BY44" s="228">
        <f>'Global List of MEAL Indicators'!BJ45</f>
        <v>2</v>
      </c>
      <c r="BZ44" s="228">
        <f>'Global List of MEAL Indicators'!BK45</f>
        <v>1</v>
      </c>
      <c r="CA44" s="228">
        <f>'Global List of MEAL Indicators'!BL45</f>
        <v>2</v>
      </c>
      <c r="CB44" s="228">
        <f>'Global List of MEAL Indicators'!BM45</f>
        <v>3</v>
      </c>
      <c r="CC44" s="228" t="str">
        <f>'Global List of MEAL Indicators'!BN45</f>
        <v>*</v>
      </c>
      <c r="CD44" s="159">
        <f t="shared" si="15"/>
        <v>14</v>
      </c>
      <c r="CE44" s="159">
        <f t="shared" si="16"/>
        <v>32</v>
      </c>
      <c r="CF44" s="202">
        <f t="shared" si="17"/>
        <v>0.4375</v>
      </c>
      <c r="CG44" s="229">
        <f>'Global List of MEAL Indicators'!BO45</f>
        <v>1</v>
      </c>
      <c r="CH44" s="229">
        <f>'Global List of MEAL Indicators'!BP45</f>
        <v>1</v>
      </c>
      <c r="CI44" s="229">
        <f>'Global List of MEAL Indicators'!BQ45</f>
        <v>3</v>
      </c>
      <c r="CJ44" s="229">
        <f>'Global List of MEAL Indicators'!BR45</f>
        <v>2</v>
      </c>
      <c r="CK44" s="229">
        <f>'Global List of MEAL Indicators'!BS45</f>
        <v>1</v>
      </c>
      <c r="CL44" s="229">
        <f>'Global List of MEAL Indicators'!BT45</f>
        <v>1</v>
      </c>
      <c r="CM44" s="229">
        <f>'Global List of MEAL Indicators'!BU45</f>
        <v>2</v>
      </c>
      <c r="CN44" s="229">
        <f>'Global List of MEAL Indicators'!BV45</f>
        <v>3</v>
      </c>
      <c r="CO44" s="229">
        <f>'Global List of MEAL Indicators'!BW45</f>
        <v>4</v>
      </c>
      <c r="CP44" s="229">
        <f>'Global List of MEAL Indicators'!BX45</f>
        <v>1</v>
      </c>
      <c r="CQ44" s="229">
        <f>'Global List of MEAL Indicators'!BY45</f>
        <v>2</v>
      </c>
      <c r="CR44" s="159">
        <f t="shared" si="18"/>
        <v>21</v>
      </c>
      <c r="CS44" s="159">
        <f t="shared" si="19"/>
        <v>44</v>
      </c>
      <c r="CT44" s="217">
        <f t="shared" si="20"/>
        <v>0.47727272727272729</v>
      </c>
      <c r="CU44" s="226">
        <f>'Global List of MEAL Indicators'!BZ45</f>
        <v>4</v>
      </c>
      <c r="CV44" s="226">
        <f>'Global List of MEAL Indicators'!CA45</f>
        <v>2</v>
      </c>
      <c r="CW44" s="226">
        <f>'Global List of MEAL Indicators'!CB45</f>
        <v>2</v>
      </c>
      <c r="CX44" s="226" t="str">
        <f>'Global List of MEAL Indicators'!CC45</f>
        <v>*</v>
      </c>
      <c r="CY44" s="226">
        <f>'Global List of MEAL Indicators'!CD45</f>
        <v>3</v>
      </c>
      <c r="CZ44" s="170">
        <f t="shared" si="21"/>
        <v>11</v>
      </c>
      <c r="DA44" s="170">
        <f t="shared" si="22"/>
        <v>20</v>
      </c>
      <c r="DB44" s="213">
        <f t="shared" si="23"/>
        <v>0.55000000000000004</v>
      </c>
      <c r="DC44" s="16"/>
    </row>
    <row r="45" spans="1:107" x14ac:dyDescent="0.25">
      <c r="A45" s="5" t="s">
        <v>78</v>
      </c>
      <c r="B45" s="5">
        <v>2016</v>
      </c>
      <c r="C45" s="334" t="s">
        <v>427</v>
      </c>
      <c r="D45" s="223">
        <f>'Global List of MEAL Indicators'!D46</f>
        <v>1</v>
      </c>
      <c r="E45" s="223" t="str">
        <f>'Global List of MEAL Indicators'!E46</f>
        <v>*</v>
      </c>
      <c r="F45" s="223">
        <f>'Global List of MEAL Indicators'!F46</f>
        <v>2</v>
      </c>
      <c r="G45" s="223">
        <f>'Global List of MEAL Indicators'!G46</f>
        <v>1</v>
      </c>
      <c r="H45" s="223">
        <f>'Global List of MEAL Indicators'!H46</f>
        <v>1</v>
      </c>
      <c r="I45" s="223" t="str">
        <f>'Global List of MEAL Indicators'!I46</f>
        <v>*</v>
      </c>
      <c r="J45" s="223" t="str">
        <f>'Global List of MEAL Indicators'!J46</f>
        <v>*</v>
      </c>
      <c r="K45" s="223" t="str">
        <f>'Global List of MEAL Indicators'!K46</f>
        <v>*</v>
      </c>
      <c r="L45" s="223">
        <f>'Global List of MEAL Indicators'!L46</f>
        <v>1</v>
      </c>
      <c r="M45" s="223">
        <f>'Global List of MEAL Indicators'!M46</f>
        <v>1</v>
      </c>
      <c r="N45" s="223">
        <f>'Global List of MEAL Indicators'!N46</f>
        <v>1</v>
      </c>
      <c r="O45" s="223">
        <f>'Global List of MEAL Indicators'!O46</f>
        <v>1</v>
      </c>
      <c r="P45" s="82">
        <f t="shared" si="1"/>
        <v>9</v>
      </c>
      <c r="Q45" s="82">
        <f t="shared" si="2"/>
        <v>48</v>
      </c>
      <c r="R45" s="193">
        <f t="shared" si="3"/>
        <v>0.1875</v>
      </c>
      <c r="S45" s="224" t="str">
        <f>'Global List of MEAL Indicators'!P46</f>
        <v>*</v>
      </c>
      <c r="T45" s="224" t="str">
        <f>'Global List of MEAL Indicators'!Q46</f>
        <v>*</v>
      </c>
      <c r="U45" s="224" t="str">
        <f>'Global List of MEAL Indicators'!R46</f>
        <v>*</v>
      </c>
      <c r="V45" s="224">
        <f>'Global List of MEAL Indicators'!S46</f>
        <v>1</v>
      </c>
      <c r="W45" s="224">
        <f>'Global List of MEAL Indicators'!T46</f>
        <v>1</v>
      </c>
      <c r="X45" s="224">
        <f>'Global List of MEAL Indicators'!U46</f>
        <v>1</v>
      </c>
      <c r="Y45" s="224" t="str">
        <f>'Global List of MEAL Indicators'!V46</f>
        <v>*</v>
      </c>
      <c r="Z45" s="82">
        <f t="shared" si="4"/>
        <v>3</v>
      </c>
      <c r="AA45" s="82">
        <f t="shared" si="5"/>
        <v>28</v>
      </c>
      <c r="AB45" s="202">
        <f t="shared" si="6"/>
        <v>0.10714285714285714</v>
      </c>
      <c r="AC45" s="225" t="str">
        <f>'Global List of MEAL Indicators'!W46</f>
        <v>*</v>
      </c>
      <c r="AD45" s="225">
        <f>'Global List of MEAL Indicators'!X46</f>
        <v>4</v>
      </c>
      <c r="AE45" s="225" t="str">
        <f>'Global List of MEAL Indicators'!Y46</f>
        <v>*</v>
      </c>
      <c r="AF45" s="225" t="str">
        <f>'Global List of MEAL Indicators'!Z46</f>
        <v>*</v>
      </c>
      <c r="AG45" s="225">
        <f>'Global List of MEAL Indicators'!AA46</f>
        <v>2</v>
      </c>
      <c r="AH45" s="225" t="str">
        <f>'Global List of MEAL Indicators'!AB46</f>
        <v>*</v>
      </c>
      <c r="AI45" s="225" t="str">
        <f>'Global List of MEAL Indicators'!AC46</f>
        <v>*</v>
      </c>
      <c r="AJ45" s="225" t="str">
        <f>'Global List of MEAL Indicators'!AD46</f>
        <v>*</v>
      </c>
      <c r="AK45" s="225" t="str">
        <f>'Global List of MEAL Indicators'!AE46</f>
        <v>*</v>
      </c>
      <c r="AL45" s="225">
        <f>'Global List of MEAL Indicators'!AF46</f>
        <v>2</v>
      </c>
      <c r="AM45" s="225">
        <f>'Global List of MEAL Indicators'!AG46</f>
        <v>2</v>
      </c>
      <c r="AN45" s="225" t="str">
        <f>'Global List of MEAL Indicators'!AH46</f>
        <v>*</v>
      </c>
      <c r="AO45" s="225" t="str">
        <f>'Global List of MEAL Indicators'!AI46</f>
        <v>*</v>
      </c>
      <c r="AP45" s="225">
        <f>'Global List of MEAL Indicators'!AJ46</f>
        <v>3</v>
      </c>
      <c r="AQ45" s="225">
        <f>'Global List of MEAL Indicators'!AK46</f>
        <v>2</v>
      </c>
      <c r="AR45" s="83">
        <f t="shared" si="7"/>
        <v>15</v>
      </c>
      <c r="AS45" s="83">
        <f t="shared" si="8"/>
        <v>60</v>
      </c>
      <c r="AT45" s="217">
        <f t="shared" si="9"/>
        <v>0.25</v>
      </c>
      <c r="AU45" s="226">
        <f>'Global List of MEAL Indicators'!AL46</f>
        <v>2</v>
      </c>
      <c r="AV45" s="226">
        <f>'Global List of MEAL Indicators'!AM46</f>
        <v>1</v>
      </c>
      <c r="AW45" s="226" t="str">
        <f>'Global List of MEAL Indicators'!AN46</f>
        <v>*</v>
      </c>
      <c r="AX45" s="226">
        <f>'Global List of MEAL Indicators'!AO46</f>
        <v>1</v>
      </c>
      <c r="AY45" s="226">
        <f>'Global List of MEAL Indicators'!AP46</f>
        <v>3</v>
      </c>
      <c r="AZ45" s="226">
        <f>'Global List of MEAL Indicators'!AQ46</f>
        <v>4</v>
      </c>
      <c r="BA45" s="83">
        <f t="shared" si="10"/>
        <v>11</v>
      </c>
      <c r="BB45" s="83">
        <f t="shared" si="11"/>
        <v>24</v>
      </c>
      <c r="BC45" s="213">
        <f t="shared" si="12"/>
        <v>0.45833333333333331</v>
      </c>
      <c r="BD45" s="227" t="str">
        <f>'Global List of MEAL Indicators'!AR46</f>
        <v>*</v>
      </c>
      <c r="BE45" s="227">
        <f>'Global List of MEAL Indicators'!AS46</f>
        <v>1</v>
      </c>
      <c r="BF45" s="227">
        <f>'Global List of MEAL Indicators'!AT46</f>
        <v>1</v>
      </c>
      <c r="BG45" s="227">
        <f>'Global List of MEAL Indicators'!AU46</f>
        <v>2</v>
      </c>
      <c r="BH45" s="227">
        <f>'Global List of MEAL Indicators'!AV46</f>
        <v>4</v>
      </c>
      <c r="BI45" s="227">
        <f>'Global List of MEAL Indicators'!AW46</f>
        <v>3</v>
      </c>
      <c r="BJ45" s="227">
        <f>'Global List of MEAL Indicators'!AX46</f>
        <v>2</v>
      </c>
      <c r="BK45" s="227">
        <f>'Global List of MEAL Indicators'!AY46</f>
        <v>1</v>
      </c>
      <c r="BL45" s="227" t="str">
        <f>'Global List of MEAL Indicators'!AZ46</f>
        <v>*</v>
      </c>
      <c r="BM45" s="227" t="str">
        <f>'Global List of MEAL Indicators'!BA46</f>
        <v>*</v>
      </c>
      <c r="BN45" s="227">
        <f>'Global List of MEAL Indicators'!BB46</f>
        <v>3</v>
      </c>
      <c r="BO45" s="227">
        <f>'Global List of MEAL Indicators'!BC46</f>
        <v>2</v>
      </c>
      <c r="BP45" s="227" t="str">
        <f>'Global List of MEAL Indicators'!BD46</f>
        <v>*</v>
      </c>
      <c r="BQ45" s="227" t="str">
        <f>'Global List of MEAL Indicators'!BE46</f>
        <v>*</v>
      </c>
      <c r="BR45" s="227" t="str">
        <f>'Global List of MEAL Indicators'!BF46</f>
        <v>*</v>
      </c>
      <c r="BS45" s="159">
        <f t="shared" si="13"/>
        <v>19</v>
      </c>
      <c r="BT45" s="159">
        <f t="shared" si="0"/>
        <v>60</v>
      </c>
      <c r="BU45" s="193">
        <f t="shared" si="14"/>
        <v>0.31666666666666665</v>
      </c>
      <c r="BV45" s="228" t="str">
        <f>'Global List of MEAL Indicators'!BG46</f>
        <v>*</v>
      </c>
      <c r="BW45" s="228" t="str">
        <f>'Global List of MEAL Indicators'!BH46</f>
        <v>*</v>
      </c>
      <c r="BX45" s="228" t="str">
        <f>'Global List of MEAL Indicators'!BI46</f>
        <v>*</v>
      </c>
      <c r="BY45" s="228" t="str">
        <f>'Global List of MEAL Indicators'!BJ46</f>
        <v>*</v>
      </c>
      <c r="BZ45" s="228">
        <f>'Global List of MEAL Indicators'!BK46</f>
        <v>2</v>
      </c>
      <c r="CA45" s="228">
        <f>'Global List of MEAL Indicators'!BL46</f>
        <v>3</v>
      </c>
      <c r="CB45" s="228">
        <f>'Global List of MEAL Indicators'!BM46</f>
        <v>3</v>
      </c>
      <c r="CC45" s="228" t="str">
        <f>'Global List of MEAL Indicators'!BN46</f>
        <v>*</v>
      </c>
      <c r="CD45" s="159">
        <f t="shared" si="15"/>
        <v>8</v>
      </c>
      <c r="CE45" s="159">
        <f t="shared" si="16"/>
        <v>32</v>
      </c>
      <c r="CF45" s="202">
        <f t="shared" si="17"/>
        <v>0.25</v>
      </c>
      <c r="CG45" s="229">
        <f>'Global List of MEAL Indicators'!BO46</f>
        <v>1</v>
      </c>
      <c r="CH45" s="229">
        <f>'Global List of MEAL Indicators'!BP46</f>
        <v>3</v>
      </c>
      <c r="CI45" s="229">
        <f>'Global List of MEAL Indicators'!BQ46</f>
        <v>1</v>
      </c>
      <c r="CJ45" s="229">
        <f>'Global List of MEAL Indicators'!BR46</f>
        <v>2</v>
      </c>
      <c r="CK45" s="229">
        <f>'Global List of MEAL Indicators'!BS46</f>
        <v>1</v>
      </c>
      <c r="CL45" s="229">
        <f>'Global List of MEAL Indicators'!BT46</f>
        <v>2</v>
      </c>
      <c r="CM45" s="229">
        <f>'Global List of MEAL Indicators'!BU46</f>
        <v>4</v>
      </c>
      <c r="CN45" s="229">
        <f>'Global List of MEAL Indicators'!BV46</f>
        <v>1</v>
      </c>
      <c r="CO45" s="229">
        <f>'Global List of MEAL Indicators'!BW46</f>
        <v>1</v>
      </c>
      <c r="CP45" s="229">
        <f>'Global List of MEAL Indicators'!BX46</f>
        <v>1</v>
      </c>
      <c r="CQ45" s="229">
        <f>'Global List of MEAL Indicators'!BY46</f>
        <v>2</v>
      </c>
      <c r="CR45" s="159">
        <f t="shared" si="18"/>
        <v>19</v>
      </c>
      <c r="CS45" s="159">
        <f t="shared" si="19"/>
        <v>44</v>
      </c>
      <c r="CT45" s="217">
        <f t="shared" si="20"/>
        <v>0.43181818181818182</v>
      </c>
      <c r="CU45" s="226">
        <f>'Global List of MEAL Indicators'!BZ46</f>
        <v>2</v>
      </c>
      <c r="CV45" s="226">
        <f>'Global List of MEAL Indicators'!CA46</f>
        <v>3</v>
      </c>
      <c r="CW45" s="226">
        <f>'Global List of MEAL Indicators'!CB46</f>
        <v>1</v>
      </c>
      <c r="CX45" s="226" t="str">
        <f>'Global List of MEAL Indicators'!CC46</f>
        <v>*</v>
      </c>
      <c r="CY45" s="226">
        <f>'Global List of MEAL Indicators'!CD46</f>
        <v>2</v>
      </c>
      <c r="CZ45" s="170">
        <f t="shared" si="21"/>
        <v>8</v>
      </c>
      <c r="DA45" s="170">
        <f t="shared" si="22"/>
        <v>20</v>
      </c>
      <c r="DB45" s="213">
        <f t="shared" si="23"/>
        <v>0.4</v>
      </c>
      <c r="DC45" s="16"/>
    </row>
    <row r="46" spans="1:107" x14ac:dyDescent="0.25">
      <c r="A46" s="3" t="s">
        <v>79</v>
      </c>
      <c r="B46" s="3">
        <v>2010</v>
      </c>
      <c r="C46" s="334" t="s">
        <v>429</v>
      </c>
      <c r="D46" s="223">
        <f>'Global List of MEAL Indicators'!D47</f>
        <v>4</v>
      </c>
      <c r="E46" s="223">
        <f>'Global List of MEAL Indicators'!E47</f>
        <v>3</v>
      </c>
      <c r="F46" s="223">
        <f>'Global List of MEAL Indicators'!F47</f>
        <v>2</v>
      </c>
      <c r="G46" s="223">
        <f>'Global List of MEAL Indicators'!G47</f>
        <v>1</v>
      </c>
      <c r="H46" s="223">
        <f>'Global List of MEAL Indicators'!H47</f>
        <v>3</v>
      </c>
      <c r="I46" s="223">
        <f>'Global List of MEAL Indicators'!I47</f>
        <v>3</v>
      </c>
      <c r="J46" s="223">
        <f>'Global List of MEAL Indicators'!J47</f>
        <v>3</v>
      </c>
      <c r="K46" s="223">
        <f>'Global List of MEAL Indicators'!K47</f>
        <v>1</v>
      </c>
      <c r="L46" s="223">
        <f>'Global List of MEAL Indicators'!L47</f>
        <v>3</v>
      </c>
      <c r="M46" s="223">
        <f>'Global List of MEAL Indicators'!M47</f>
        <v>4</v>
      </c>
      <c r="N46" s="223">
        <f>'Global List of MEAL Indicators'!N47</f>
        <v>1</v>
      </c>
      <c r="O46" s="223">
        <f>'Global List of MEAL Indicators'!O47</f>
        <v>4</v>
      </c>
      <c r="P46" s="82">
        <f t="shared" si="1"/>
        <v>32</v>
      </c>
      <c r="Q46" s="82">
        <f t="shared" si="2"/>
        <v>48</v>
      </c>
      <c r="R46" s="193">
        <f t="shared" si="3"/>
        <v>0.66666666666666663</v>
      </c>
      <c r="S46" s="224">
        <f>'Global List of MEAL Indicators'!P47</f>
        <v>3</v>
      </c>
      <c r="T46" s="224">
        <f>'Global List of MEAL Indicators'!Q47</f>
        <v>4</v>
      </c>
      <c r="U46" s="224">
        <f>'Global List of MEAL Indicators'!R47</f>
        <v>4</v>
      </c>
      <c r="V46" s="224">
        <f>'Global List of MEAL Indicators'!S47</f>
        <v>4</v>
      </c>
      <c r="W46" s="224">
        <f>'Global List of MEAL Indicators'!T47</f>
        <v>1</v>
      </c>
      <c r="X46" s="224">
        <f>'Global List of MEAL Indicators'!U47</f>
        <v>1</v>
      </c>
      <c r="Y46" s="224" t="str">
        <f>'Global List of MEAL Indicators'!V47</f>
        <v>*</v>
      </c>
      <c r="Z46" s="82">
        <f t="shared" si="4"/>
        <v>17</v>
      </c>
      <c r="AA46" s="82">
        <f t="shared" si="5"/>
        <v>28</v>
      </c>
      <c r="AB46" s="202">
        <f t="shared" si="6"/>
        <v>0.6071428571428571</v>
      </c>
      <c r="AC46" s="225">
        <f>'Global List of MEAL Indicators'!W47</f>
        <v>2</v>
      </c>
      <c r="AD46" s="225" t="str">
        <f>'Global List of MEAL Indicators'!X47</f>
        <v>*</v>
      </c>
      <c r="AE46" s="225" t="str">
        <f>'Global List of MEAL Indicators'!Y47</f>
        <v>*</v>
      </c>
      <c r="AF46" s="225">
        <f>'Global List of MEAL Indicators'!Z47</f>
        <v>3</v>
      </c>
      <c r="AG46" s="225">
        <f>'Global List of MEAL Indicators'!AA47</f>
        <v>4</v>
      </c>
      <c r="AH46" s="225">
        <f>'Global List of MEAL Indicators'!AB47</f>
        <v>3</v>
      </c>
      <c r="AI46" s="225">
        <f>'Global List of MEAL Indicators'!AC47</f>
        <v>1</v>
      </c>
      <c r="AJ46" s="225">
        <f>'Global List of MEAL Indicators'!AD47</f>
        <v>2</v>
      </c>
      <c r="AK46" s="225" t="str">
        <f>'Global List of MEAL Indicators'!AE47</f>
        <v>*</v>
      </c>
      <c r="AL46" s="225">
        <f>'Global List of MEAL Indicators'!AF47</f>
        <v>3</v>
      </c>
      <c r="AM46" s="225">
        <f>'Global List of MEAL Indicators'!AG47</f>
        <v>3</v>
      </c>
      <c r="AN46" s="225">
        <f>'Global List of MEAL Indicators'!AH47</f>
        <v>3</v>
      </c>
      <c r="AO46" s="225">
        <f>'Global List of MEAL Indicators'!AI47</f>
        <v>4</v>
      </c>
      <c r="AP46" s="225">
        <f>'Global List of MEAL Indicators'!AJ47</f>
        <v>3</v>
      </c>
      <c r="AQ46" s="225">
        <f>'Global List of MEAL Indicators'!AK47</f>
        <v>4</v>
      </c>
      <c r="AR46" s="83">
        <f t="shared" si="7"/>
        <v>35</v>
      </c>
      <c r="AS46" s="83">
        <f t="shared" si="8"/>
        <v>60</v>
      </c>
      <c r="AT46" s="217">
        <f t="shared" si="9"/>
        <v>0.58333333333333337</v>
      </c>
      <c r="AU46" s="226">
        <f>'Global List of MEAL Indicators'!AL47</f>
        <v>4</v>
      </c>
      <c r="AV46" s="226">
        <f>'Global List of MEAL Indicators'!AM47</f>
        <v>3</v>
      </c>
      <c r="AW46" s="226">
        <f>'Global List of MEAL Indicators'!AN47</f>
        <v>3</v>
      </c>
      <c r="AX46" s="226">
        <f>'Global List of MEAL Indicators'!AO47</f>
        <v>4</v>
      </c>
      <c r="AY46" s="226">
        <f>'Global List of MEAL Indicators'!AP47</f>
        <v>3</v>
      </c>
      <c r="AZ46" s="226">
        <f>'Global List of MEAL Indicators'!AQ47</f>
        <v>3</v>
      </c>
      <c r="BA46" s="83">
        <f t="shared" si="10"/>
        <v>20</v>
      </c>
      <c r="BB46" s="83">
        <f t="shared" si="11"/>
        <v>24</v>
      </c>
      <c r="BC46" s="213">
        <f t="shared" si="12"/>
        <v>0.83333333333333337</v>
      </c>
      <c r="BD46" s="227">
        <f>'Global List of MEAL Indicators'!AR47</f>
        <v>3</v>
      </c>
      <c r="BE46" s="227">
        <f>'Global List of MEAL Indicators'!AS47</f>
        <v>4</v>
      </c>
      <c r="BF46" s="227">
        <f>'Global List of MEAL Indicators'!AT47</f>
        <v>4</v>
      </c>
      <c r="BG46" s="227">
        <f>'Global List of MEAL Indicators'!AU47</f>
        <v>3</v>
      </c>
      <c r="BH46" s="227">
        <f>'Global List of MEAL Indicators'!AV47</f>
        <v>4</v>
      </c>
      <c r="BI46" s="227">
        <f>'Global List of MEAL Indicators'!AW47</f>
        <v>3</v>
      </c>
      <c r="BJ46" s="227">
        <f>'Global List of MEAL Indicators'!AX47</f>
        <v>4</v>
      </c>
      <c r="BK46" s="227">
        <f>'Global List of MEAL Indicators'!AY47</f>
        <v>3</v>
      </c>
      <c r="BL46" s="227">
        <f>'Global List of MEAL Indicators'!AZ47</f>
        <v>4</v>
      </c>
      <c r="BM46" s="227" t="str">
        <f>'Global List of MEAL Indicators'!BA47</f>
        <v>*</v>
      </c>
      <c r="BN46" s="227">
        <f>'Global List of MEAL Indicators'!BB47</f>
        <v>3</v>
      </c>
      <c r="BO46" s="227">
        <f>'Global List of MEAL Indicators'!BC47</f>
        <v>4</v>
      </c>
      <c r="BP46" s="227" t="str">
        <f>'Global List of MEAL Indicators'!BD47</f>
        <v>*</v>
      </c>
      <c r="BQ46" s="227">
        <f>'Global List of MEAL Indicators'!BE47</f>
        <v>4</v>
      </c>
      <c r="BR46" s="227">
        <f>'Global List of MEAL Indicators'!BF47</f>
        <v>4</v>
      </c>
      <c r="BS46" s="159">
        <f t="shared" si="13"/>
        <v>47</v>
      </c>
      <c r="BT46" s="159">
        <f t="shared" si="0"/>
        <v>60</v>
      </c>
      <c r="BU46" s="193">
        <f t="shared" si="14"/>
        <v>0.78333333333333333</v>
      </c>
      <c r="BV46" s="228">
        <f>'Global List of MEAL Indicators'!BG47</f>
        <v>4</v>
      </c>
      <c r="BW46" s="228">
        <f>'Global List of MEAL Indicators'!BH47</f>
        <v>3</v>
      </c>
      <c r="BX46" s="228" t="str">
        <f>'Global List of MEAL Indicators'!BI47</f>
        <v>*</v>
      </c>
      <c r="BY46" s="228">
        <f>'Global List of MEAL Indicators'!BJ47</f>
        <v>4</v>
      </c>
      <c r="BZ46" s="228">
        <f>'Global List of MEAL Indicators'!BK47</f>
        <v>3</v>
      </c>
      <c r="CA46" s="228">
        <f>'Global List of MEAL Indicators'!BL47</f>
        <v>2</v>
      </c>
      <c r="CB46" s="228">
        <f>'Global List of MEAL Indicators'!BM47</f>
        <v>4</v>
      </c>
      <c r="CC46" s="228" t="str">
        <f>'Global List of MEAL Indicators'!BN47</f>
        <v>*</v>
      </c>
      <c r="CD46" s="159">
        <f t="shared" si="15"/>
        <v>20</v>
      </c>
      <c r="CE46" s="159">
        <f t="shared" si="16"/>
        <v>32</v>
      </c>
      <c r="CF46" s="202">
        <f t="shared" si="17"/>
        <v>0.625</v>
      </c>
      <c r="CG46" s="229">
        <f>'Global List of MEAL Indicators'!BO47</f>
        <v>4</v>
      </c>
      <c r="CH46" s="229">
        <f>'Global List of MEAL Indicators'!BP47</f>
        <v>4</v>
      </c>
      <c r="CI46" s="229">
        <f>'Global List of MEAL Indicators'!BQ47</f>
        <v>2</v>
      </c>
      <c r="CJ46" s="229">
        <f>'Global List of MEAL Indicators'!BR47</f>
        <v>4</v>
      </c>
      <c r="CK46" s="229">
        <f>'Global List of MEAL Indicators'!BS47</f>
        <v>3</v>
      </c>
      <c r="CL46" s="229">
        <f>'Global List of MEAL Indicators'!BT47</f>
        <v>4</v>
      </c>
      <c r="CM46" s="229">
        <f>'Global List of MEAL Indicators'!BU47</f>
        <v>4</v>
      </c>
      <c r="CN46" s="229">
        <f>'Global List of MEAL Indicators'!BV47</f>
        <v>1</v>
      </c>
      <c r="CO46" s="229">
        <f>'Global List of MEAL Indicators'!BW47</f>
        <v>1</v>
      </c>
      <c r="CP46" s="229">
        <f>'Global List of MEAL Indicators'!BX47</f>
        <v>2</v>
      </c>
      <c r="CQ46" s="229">
        <f>'Global List of MEAL Indicators'!BY47</f>
        <v>4</v>
      </c>
      <c r="CR46" s="159">
        <f t="shared" si="18"/>
        <v>33</v>
      </c>
      <c r="CS46" s="159">
        <f t="shared" si="19"/>
        <v>44</v>
      </c>
      <c r="CT46" s="217">
        <f t="shared" si="20"/>
        <v>0.75</v>
      </c>
      <c r="CU46" s="226">
        <f>'Global List of MEAL Indicators'!BZ47</f>
        <v>4</v>
      </c>
      <c r="CV46" s="226">
        <f>'Global List of MEAL Indicators'!CA47</f>
        <v>4</v>
      </c>
      <c r="CW46" s="226">
        <f>'Global List of MEAL Indicators'!CB47</f>
        <v>4</v>
      </c>
      <c r="CX46" s="226" t="str">
        <f>'Global List of MEAL Indicators'!CC47</f>
        <v>*</v>
      </c>
      <c r="CY46" s="226">
        <f>'Global List of MEAL Indicators'!CD47</f>
        <v>3</v>
      </c>
      <c r="CZ46" s="170">
        <f t="shared" si="21"/>
        <v>15</v>
      </c>
      <c r="DA46" s="170">
        <f t="shared" si="22"/>
        <v>20</v>
      </c>
      <c r="DB46" s="213">
        <f t="shared" si="23"/>
        <v>0.75</v>
      </c>
      <c r="DC46" s="16"/>
    </row>
    <row r="47" spans="1:107" x14ac:dyDescent="0.25">
      <c r="A47" s="3" t="s">
        <v>80</v>
      </c>
      <c r="B47" s="3">
        <v>2014</v>
      </c>
      <c r="C47" s="334" t="s">
        <v>429</v>
      </c>
      <c r="D47" s="223">
        <f>'Global List of MEAL Indicators'!D48</f>
        <v>4</v>
      </c>
      <c r="E47" s="223">
        <f>'Global List of MEAL Indicators'!E48</f>
        <v>2</v>
      </c>
      <c r="F47" s="223">
        <f>'Global List of MEAL Indicators'!F48</f>
        <v>3</v>
      </c>
      <c r="G47" s="223">
        <f>'Global List of MEAL Indicators'!G48</f>
        <v>1</v>
      </c>
      <c r="H47" s="223">
        <f>'Global List of MEAL Indicators'!H48</f>
        <v>2</v>
      </c>
      <c r="I47" s="223">
        <f>'Global List of MEAL Indicators'!I48</f>
        <v>2</v>
      </c>
      <c r="J47" s="223">
        <f>'Global List of MEAL Indicators'!J48</f>
        <v>4</v>
      </c>
      <c r="K47" s="223">
        <f>'Global List of MEAL Indicators'!K48</f>
        <v>2</v>
      </c>
      <c r="L47" s="223">
        <f>'Global List of MEAL Indicators'!L48</f>
        <v>3</v>
      </c>
      <c r="M47" s="223">
        <f>'Global List of MEAL Indicators'!M48</f>
        <v>3</v>
      </c>
      <c r="N47" s="223">
        <f>'Global List of MEAL Indicators'!N48</f>
        <v>3</v>
      </c>
      <c r="O47" s="223">
        <f>'Global List of MEAL Indicators'!O48</f>
        <v>3</v>
      </c>
      <c r="P47" s="82">
        <f t="shared" si="1"/>
        <v>32</v>
      </c>
      <c r="Q47" s="82">
        <f t="shared" si="2"/>
        <v>48</v>
      </c>
      <c r="R47" s="193">
        <f t="shared" si="3"/>
        <v>0.66666666666666663</v>
      </c>
      <c r="S47" s="224">
        <f>'Global List of MEAL Indicators'!P48</f>
        <v>3</v>
      </c>
      <c r="T47" s="224">
        <f>'Global List of MEAL Indicators'!Q48</f>
        <v>3</v>
      </c>
      <c r="U47" s="224">
        <f>'Global List of MEAL Indicators'!R48</f>
        <v>2</v>
      </c>
      <c r="V47" s="224">
        <f>'Global List of MEAL Indicators'!S48</f>
        <v>1</v>
      </c>
      <c r="W47" s="224">
        <f>'Global List of MEAL Indicators'!T48</f>
        <v>1</v>
      </c>
      <c r="X47" s="224">
        <f>'Global List of MEAL Indicators'!U48</f>
        <v>2</v>
      </c>
      <c r="Y47" s="224">
        <f>'Global List of MEAL Indicators'!V48</f>
        <v>2</v>
      </c>
      <c r="Z47" s="82">
        <f t="shared" si="4"/>
        <v>14</v>
      </c>
      <c r="AA47" s="82">
        <f t="shared" si="5"/>
        <v>28</v>
      </c>
      <c r="AB47" s="202">
        <f t="shared" si="6"/>
        <v>0.5</v>
      </c>
      <c r="AC47" s="225">
        <f>'Global List of MEAL Indicators'!W48</f>
        <v>2</v>
      </c>
      <c r="AD47" s="225">
        <f>'Global List of MEAL Indicators'!X48</f>
        <v>1</v>
      </c>
      <c r="AE47" s="225">
        <f>'Global List of MEAL Indicators'!Y48</f>
        <v>2</v>
      </c>
      <c r="AF47" s="225">
        <f>'Global List of MEAL Indicators'!Z48</f>
        <v>3</v>
      </c>
      <c r="AG47" s="225">
        <f>'Global List of MEAL Indicators'!AA48</f>
        <v>4</v>
      </c>
      <c r="AH47" s="225">
        <f>'Global List of MEAL Indicators'!AB48</f>
        <v>2</v>
      </c>
      <c r="AI47" s="225">
        <f>'Global List of MEAL Indicators'!AC48</f>
        <v>1</v>
      </c>
      <c r="AJ47" s="225">
        <f>'Global List of MEAL Indicators'!AD48</f>
        <v>3</v>
      </c>
      <c r="AK47" s="225" t="str">
        <f>'Global List of MEAL Indicators'!AE48</f>
        <v>*</v>
      </c>
      <c r="AL47" s="225">
        <f>'Global List of MEAL Indicators'!AF48</f>
        <v>3</v>
      </c>
      <c r="AM47" s="225">
        <f>'Global List of MEAL Indicators'!AG48</f>
        <v>3</v>
      </c>
      <c r="AN47" s="225">
        <f>'Global List of MEAL Indicators'!AH48</f>
        <v>3</v>
      </c>
      <c r="AO47" s="225">
        <f>'Global List of MEAL Indicators'!AI48</f>
        <v>4</v>
      </c>
      <c r="AP47" s="225">
        <f>'Global List of MEAL Indicators'!AJ48</f>
        <v>2</v>
      </c>
      <c r="AQ47" s="225">
        <f>'Global List of MEAL Indicators'!AK48</f>
        <v>3</v>
      </c>
      <c r="AR47" s="83">
        <f t="shared" si="7"/>
        <v>36</v>
      </c>
      <c r="AS47" s="83">
        <f t="shared" si="8"/>
        <v>60</v>
      </c>
      <c r="AT47" s="217">
        <f t="shared" si="9"/>
        <v>0.6</v>
      </c>
      <c r="AU47" s="226">
        <f>'Global List of MEAL Indicators'!AL48</f>
        <v>4</v>
      </c>
      <c r="AV47" s="226">
        <f>'Global List of MEAL Indicators'!AM48</f>
        <v>1</v>
      </c>
      <c r="AW47" s="226">
        <f>'Global List of MEAL Indicators'!AN48</f>
        <v>2</v>
      </c>
      <c r="AX47" s="226">
        <f>'Global List of MEAL Indicators'!AO48</f>
        <v>1</v>
      </c>
      <c r="AY47" s="226">
        <f>'Global List of MEAL Indicators'!AP48</f>
        <v>4</v>
      </c>
      <c r="AZ47" s="226">
        <f>'Global List of MEAL Indicators'!AQ48</f>
        <v>4</v>
      </c>
      <c r="BA47" s="83">
        <f t="shared" si="10"/>
        <v>16</v>
      </c>
      <c r="BB47" s="83">
        <f t="shared" si="11"/>
        <v>24</v>
      </c>
      <c r="BC47" s="213">
        <f t="shared" si="12"/>
        <v>0.66666666666666663</v>
      </c>
      <c r="BD47" s="227">
        <f>'Global List of MEAL Indicators'!AR48</f>
        <v>4</v>
      </c>
      <c r="BE47" s="227">
        <f>'Global List of MEAL Indicators'!AS48</f>
        <v>4</v>
      </c>
      <c r="BF47" s="227">
        <f>'Global List of MEAL Indicators'!AT48</f>
        <v>4</v>
      </c>
      <c r="BG47" s="227">
        <f>'Global List of MEAL Indicators'!AU48</f>
        <v>4</v>
      </c>
      <c r="BH47" s="227">
        <f>'Global List of MEAL Indicators'!AV48</f>
        <v>2</v>
      </c>
      <c r="BI47" s="227">
        <f>'Global List of MEAL Indicators'!AW48</f>
        <v>3</v>
      </c>
      <c r="BJ47" s="227">
        <f>'Global List of MEAL Indicators'!AX48</f>
        <v>4</v>
      </c>
      <c r="BK47" s="227">
        <f>'Global List of MEAL Indicators'!AY48</f>
        <v>1</v>
      </c>
      <c r="BL47" s="227">
        <f>'Global List of MEAL Indicators'!AZ48</f>
        <v>3</v>
      </c>
      <c r="BM47" s="227" t="str">
        <f>'Global List of MEAL Indicators'!BA48</f>
        <v>*</v>
      </c>
      <c r="BN47" s="227">
        <f>'Global List of MEAL Indicators'!BB48</f>
        <v>4</v>
      </c>
      <c r="BO47" s="227">
        <f>'Global List of MEAL Indicators'!BC48</f>
        <v>4</v>
      </c>
      <c r="BP47" s="227" t="str">
        <f>'Global List of MEAL Indicators'!BD48</f>
        <v>*</v>
      </c>
      <c r="BQ47" s="227">
        <f>'Global List of MEAL Indicators'!BE48</f>
        <v>2</v>
      </c>
      <c r="BR47" s="227">
        <f>'Global List of MEAL Indicators'!BF48</f>
        <v>4</v>
      </c>
      <c r="BS47" s="159">
        <f t="shared" si="13"/>
        <v>43</v>
      </c>
      <c r="BT47" s="159">
        <f t="shared" si="0"/>
        <v>60</v>
      </c>
      <c r="BU47" s="193">
        <f t="shared" si="14"/>
        <v>0.71666666666666667</v>
      </c>
      <c r="BV47" s="228">
        <f>'Global List of MEAL Indicators'!BG48</f>
        <v>2</v>
      </c>
      <c r="BW47" s="228">
        <f>'Global List of MEAL Indicators'!BH48</f>
        <v>2</v>
      </c>
      <c r="BX47" s="228" t="str">
        <f>'Global List of MEAL Indicators'!BI48</f>
        <v>*</v>
      </c>
      <c r="BY47" s="228">
        <f>'Global List of MEAL Indicators'!BJ48</f>
        <v>4</v>
      </c>
      <c r="BZ47" s="228">
        <f>'Global List of MEAL Indicators'!BK48</f>
        <v>2</v>
      </c>
      <c r="CA47" s="228">
        <f>'Global List of MEAL Indicators'!BL48</f>
        <v>1</v>
      </c>
      <c r="CB47" s="228">
        <f>'Global List of MEAL Indicators'!BM48</f>
        <v>3</v>
      </c>
      <c r="CC47" s="228" t="str">
        <f>'Global List of MEAL Indicators'!BN48</f>
        <v>*</v>
      </c>
      <c r="CD47" s="159">
        <f t="shared" si="15"/>
        <v>14</v>
      </c>
      <c r="CE47" s="159">
        <f t="shared" si="16"/>
        <v>32</v>
      </c>
      <c r="CF47" s="202">
        <f t="shared" si="17"/>
        <v>0.4375</v>
      </c>
      <c r="CG47" s="229">
        <f>'Global List of MEAL Indicators'!BO48</f>
        <v>2</v>
      </c>
      <c r="CH47" s="229">
        <f>'Global List of MEAL Indicators'!BP48</f>
        <v>1</v>
      </c>
      <c r="CI47" s="229">
        <f>'Global List of MEAL Indicators'!BQ48</f>
        <v>4</v>
      </c>
      <c r="CJ47" s="229">
        <f>'Global List of MEAL Indicators'!BR48</f>
        <v>3</v>
      </c>
      <c r="CK47" s="229">
        <f>'Global List of MEAL Indicators'!BS48</f>
        <v>2</v>
      </c>
      <c r="CL47" s="229">
        <f>'Global List of MEAL Indicators'!BT48</f>
        <v>4</v>
      </c>
      <c r="CM47" s="229">
        <f>'Global List of MEAL Indicators'!BU48</f>
        <v>2</v>
      </c>
      <c r="CN47" s="229">
        <f>'Global List of MEAL Indicators'!BV48</f>
        <v>4</v>
      </c>
      <c r="CO47" s="229">
        <f>'Global List of MEAL Indicators'!BW48</f>
        <v>3</v>
      </c>
      <c r="CP47" s="229">
        <f>'Global List of MEAL Indicators'!BX48</f>
        <v>3</v>
      </c>
      <c r="CQ47" s="229">
        <f>'Global List of MEAL Indicators'!BY48</f>
        <v>3</v>
      </c>
      <c r="CR47" s="159">
        <f t="shared" si="18"/>
        <v>31</v>
      </c>
      <c r="CS47" s="159">
        <f t="shared" si="19"/>
        <v>44</v>
      </c>
      <c r="CT47" s="217">
        <f t="shared" si="20"/>
        <v>0.70454545454545459</v>
      </c>
      <c r="CU47" s="226">
        <f>'Global List of MEAL Indicators'!BZ48</f>
        <v>4</v>
      </c>
      <c r="CV47" s="226">
        <f>'Global List of MEAL Indicators'!CA48</f>
        <v>4</v>
      </c>
      <c r="CW47" s="226">
        <f>'Global List of MEAL Indicators'!CB48</f>
        <v>2</v>
      </c>
      <c r="CX47" s="226" t="str">
        <f>'Global List of MEAL Indicators'!CC48</f>
        <v>*</v>
      </c>
      <c r="CY47" s="226">
        <f>'Global List of MEAL Indicators'!CD48</f>
        <v>3</v>
      </c>
      <c r="CZ47" s="170">
        <f t="shared" si="21"/>
        <v>13</v>
      </c>
      <c r="DA47" s="170">
        <f t="shared" si="22"/>
        <v>20</v>
      </c>
      <c r="DB47" s="213">
        <f t="shared" si="23"/>
        <v>0.65</v>
      </c>
      <c r="DC47" s="16"/>
    </row>
    <row r="48" spans="1:107" x14ac:dyDescent="0.25">
      <c r="A48" s="3" t="s">
        <v>81</v>
      </c>
      <c r="B48" s="3">
        <v>2011</v>
      </c>
      <c r="C48" s="334" t="s">
        <v>427</v>
      </c>
      <c r="D48" s="223">
        <f>'Global List of MEAL Indicators'!D49</f>
        <v>4</v>
      </c>
      <c r="E48" s="223">
        <f>'Global List of MEAL Indicators'!E49</f>
        <v>3</v>
      </c>
      <c r="F48" s="223">
        <f>'Global List of MEAL Indicators'!F49</f>
        <v>4</v>
      </c>
      <c r="G48" s="223">
        <f>'Global List of MEAL Indicators'!G49</f>
        <v>1</v>
      </c>
      <c r="H48" s="223">
        <f>'Global List of MEAL Indicators'!H49</f>
        <v>4</v>
      </c>
      <c r="I48" s="223">
        <f>'Global List of MEAL Indicators'!I49</f>
        <v>4</v>
      </c>
      <c r="J48" s="223">
        <f>'Global List of MEAL Indicators'!J49</f>
        <v>4</v>
      </c>
      <c r="K48" s="223">
        <f>'Global List of MEAL Indicators'!K49</f>
        <v>1</v>
      </c>
      <c r="L48" s="223">
        <f>'Global List of MEAL Indicators'!L49</f>
        <v>3</v>
      </c>
      <c r="M48" s="223">
        <f>'Global List of MEAL Indicators'!M49</f>
        <v>4</v>
      </c>
      <c r="N48" s="223">
        <f>'Global List of MEAL Indicators'!N49</f>
        <v>3</v>
      </c>
      <c r="O48" s="223">
        <f>'Global List of MEAL Indicators'!O49</f>
        <v>4</v>
      </c>
      <c r="P48" s="82">
        <f t="shared" si="1"/>
        <v>39</v>
      </c>
      <c r="Q48" s="82">
        <f t="shared" si="2"/>
        <v>48</v>
      </c>
      <c r="R48" s="193">
        <f t="shared" si="3"/>
        <v>0.8125</v>
      </c>
      <c r="S48" s="224" t="str">
        <f>'Global List of MEAL Indicators'!P49</f>
        <v>*</v>
      </c>
      <c r="T48" s="224" t="str">
        <f>'Global List of MEAL Indicators'!Q49</f>
        <v>*</v>
      </c>
      <c r="U48" s="224" t="str">
        <f>'Global List of MEAL Indicators'!R49</f>
        <v>*</v>
      </c>
      <c r="V48" s="224">
        <f>'Global List of MEAL Indicators'!S49</f>
        <v>3</v>
      </c>
      <c r="W48" s="224">
        <f>'Global List of MEAL Indicators'!T49</f>
        <v>1</v>
      </c>
      <c r="X48" s="224">
        <f>'Global List of MEAL Indicators'!U49</f>
        <v>4</v>
      </c>
      <c r="Y48" s="224">
        <f>'Global List of MEAL Indicators'!V49</f>
        <v>1</v>
      </c>
      <c r="Z48" s="82">
        <f t="shared" si="4"/>
        <v>9</v>
      </c>
      <c r="AA48" s="82">
        <f t="shared" si="5"/>
        <v>28</v>
      </c>
      <c r="AB48" s="202">
        <f t="shared" si="6"/>
        <v>0.32142857142857145</v>
      </c>
      <c r="AC48" s="225">
        <f>'Global List of MEAL Indicators'!W49</f>
        <v>2</v>
      </c>
      <c r="AD48" s="225">
        <f>'Global List of MEAL Indicators'!X49</f>
        <v>4</v>
      </c>
      <c r="AE48" s="225">
        <f>'Global List of MEAL Indicators'!Y49</f>
        <v>4</v>
      </c>
      <c r="AF48" s="225">
        <f>'Global List of MEAL Indicators'!Z49</f>
        <v>1</v>
      </c>
      <c r="AG48" s="225">
        <f>'Global List of MEAL Indicators'!AA49</f>
        <v>2</v>
      </c>
      <c r="AH48" s="225">
        <f>'Global List of MEAL Indicators'!AB49</f>
        <v>4</v>
      </c>
      <c r="AI48" s="225">
        <f>'Global List of MEAL Indicators'!AC49</f>
        <v>2</v>
      </c>
      <c r="AJ48" s="225">
        <f>'Global List of MEAL Indicators'!AD49</f>
        <v>4</v>
      </c>
      <c r="AK48" s="225">
        <f>'Global List of MEAL Indicators'!AE49</f>
        <v>4</v>
      </c>
      <c r="AL48" s="225">
        <f>'Global List of MEAL Indicators'!AF49</f>
        <v>4</v>
      </c>
      <c r="AM48" s="225">
        <f>'Global List of MEAL Indicators'!AG49</f>
        <v>4</v>
      </c>
      <c r="AN48" s="225">
        <f>'Global List of MEAL Indicators'!AH49</f>
        <v>4</v>
      </c>
      <c r="AO48" s="225">
        <f>'Global List of MEAL Indicators'!AI49</f>
        <v>4</v>
      </c>
      <c r="AP48" s="225">
        <f>'Global List of MEAL Indicators'!AJ49</f>
        <v>3</v>
      </c>
      <c r="AQ48" s="225">
        <f>'Global List of MEAL Indicators'!AK49</f>
        <v>3</v>
      </c>
      <c r="AR48" s="83">
        <f t="shared" si="7"/>
        <v>49</v>
      </c>
      <c r="AS48" s="83">
        <f t="shared" si="8"/>
        <v>60</v>
      </c>
      <c r="AT48" s="217">
        <f t="shared" si="9"/>
        <v>0.81666666666666665</v>
      </c>
      <c r="AU48" s="226">
        <f>'Global List of MEAL Indicators'!AL49</f>
        <v>2</v>
      </c>
      <c r="AV48" s="226">
        <f>'Global List of MEAL Indicators'!AM49</f>
        <v>3</v>
      </c>
      <c r="AW48" s="226">
        <f>'Global List of MEAL Indicators'!AN49</f>
        <v>2</v>
      </c>
      <c r="AX48" s="226">
        <f>'Global List of MEAL Indicators'!AO49</f>
        <v>1</v>
      </c>
      <c r="AY48" s="226">
        <f>'Global List of MEAL Indicators'!AP49</f>
        <v>1</v>
      </c>
      <c r="AZ48" s="226">
        <f>'Global List of MEAL Indicators'!AQ49</f>
        <v>4</v>
      </c>
      <c r="BA48" s="83">
        <f t="shared" si="10"/>
        <v>13</v>
      </c>
      <c r="BB48" s="83">
        <f t="shared" si="11"/>
        <v>24</v>
      </c>
      <c r="BC48" s="213">
        <f t="shared" si="12"/>
        <v>0.54166666666666663</v>
      </c>
      <c r="BD48" s="227">
        <f>'Global List of MEAL Indicators'!AR49</f>
        <v>3</v>
      </c>
      <c r="BE48" s="227">
        <f>'Global List of MEAL Indicators'!AS49</f>
        <v>2</v>
      </c>
      <c r="BF48" s="227">
        <f>'Global List of MEAL Indicators'!AT49</f>
        <v>4</v>
      </c>
      <c r="BG48" s="227">
        <f>'Global List of MEAL Indicators'!AU49</f>
        <v>1</v>
      </c>
      <c r="BH48" s="227">
        <f>'Global List of MEAL Indicators'!AV49</f>
        <v>3</v>
      </c>
      <c r="BI48" s="227">
        <f>'Global List of MEAL Indicators'!AW49</f>
        <v>4</v>
      </c>
      <c r="BJ48" s="227">
        <f>'Global List of MEAL Indicators'!AX49</f>
        <v>2</v>
      </c>
      <c r="BK48" s="227">
        <f>'Global List of MEAL Indicators'!AY49</f>
        <v>4</v>
      </c>
      <c r="BL48" s="227">
        <f>'Global List of MEAL Indicators'!AZ49</f>
        <v>1</v>
      </c>
      <c r="BM48" s="227" t="str">
        <f>'Global List of MEAL Indicators'!BA49</f>
        <v>*</v>
      </c>
      <c r="BN48" s="227">
        <f>'Global List of MEAL Indicators'!BB49</f>
        <v>4</v>
      </c>
      <c r="BO48" s="227">
        <f>'Global List of MEAL Indicators'!BC49</f>
        <v>2</v>
      </c>
      <c r="BP48" s="227" t="str">
        <f>'Global List of MEAL Indicators'!BD49</f>
        <v>*</v>
      </c>
      <c r="BQ48" s="227">
        <f>'Global List of MEAL Indicators'!BE49</f>
        <v>2</v>
      </c>
      <c r="BR48" s="227">
        <f>'Global List of MEAL Indicators'!BF49</f>
        <v>3</v>
      </c>
      <c r="BS48" s="159">
        <f t="shared" si="13"/>
        <v>35</v>
      </c>
      <c r="BT48" s="159">
        <f t="shared" si="0"/>
        <v>60</v>
      </c>
      <c r="BU48" s="193">
        <f t="shared" si="14"/>
        <v>0.58333333333333337</v>
      </c>
      <c r="BV48" s="228">
        <f>'Global List of MEAL Indicators'!BG49</f>
        <v>4</v>
      </c>
      <c r="BW48" s="228">
        <f>'Global List of MEAL Indicators'!BH49</f>
        <v>4</v>
      </c>
      <c r="BX48" s="228">
        <f>'Global List of MEAL Indicators'!BI49</f>
        <v>2</v>
      </c>
      <c r="BY48" s="228">
        <f>'Global List of MEAL Indicators'!BJ49</f>
        <v>3</v>
      </c>
      <c r="BZ48" s="228">
        <f>'Global List of MEAL Indicators'!BK49</f>
        <v>3</v>
      </c>
      <c r="CA48" s="228">
        <f>'Global List of MEAL Indicators'!BL49</f>
        <v>4</v>
      </c>
      <c r="CB48" s="228" t="str">
        <f>'Global List of MEAL Indicators'!BM49</f>
        <v>*</v>
      </c>
      <c r="CC48" s="228" t="str">
        <f>'Global List of MEAL Indicators'!BN49</f>
        <v>*</v>
      </c>
      <c r="CD48" s="159">
        <f t="shared" si="15"/>
        <v>20</v>
      </c>
      <c r="CE48" s="159">
        <f t="shared" si="16"/>
        <v>32</v>
      </c>
      <c r="CF48" s="202">
        <f t="shared" si="17"/>
        <v>0.625</v>
      </c>
      <c r="CG48" s="229">
        <f>'Global List of MEAL Indicators'!BO49</f>
        <v>2</v>
      </c>
      <c r="CH48" s="229">
        <f>'Global List of MEAL Indicators'!BP49</f>
        <v>4</v>
      </c>
      <c r="CI48" s="229">
        <f>'Global List of MEAL Indicators'!BQ49</f>
        <v>2</v>
      </c>
      <c r="CJ48" s="229">
        <f>'Global List of MEAL Indicators'!BR49</f>
        <v>4</v>
      </c>
      <c r="CK48" s="229">
        <f>'Global List of MEAL Indicators'!BS49</f>
        <v>3</v>
      </c>
      <c r="CL48" s="229">
        <f>'Global List of MEAL Indicators'!BT49</f>
        <v>3</v>
      </c>
      <c r="CM48" s="229">
        <f>'Global List of MEAL Indicators'!BU49</f>
        <v>3</v>
      </c>
      <c r="CN48" s="229">
        <f>'Global List of MEAL Indicators'!BV49</f>
        <v>3</v>
      </c>
      <c r="CO48" s="229">
        <f>'Global List of MEAL Indicators'!BW49</f>
        <v>2</v>
      </c>
      <c r="CP48" s="229">
        <f>'Global List of MEAL Indicators'!BX49</f>
        <v>4</v>
      </c>
      <c r="CQ48" s="229">
        <f>'Global List of MEAL Indicators'!BY49</f>
        <v>2</v>
      </c>
      <c r="CR48" s="159">
        <f t="shared" si="18"/>
        <v>32</v>
      </c>
      <c r="CS48" s="159">
        <f t="shared" si="19"/>
        <v>44</v>
      </c>
      <c r="CT48" s="217">
        <f t="shared" si="20"/>
        <v>0.72727272727272729</v>
      </c>
      <c r="CU48" s="226">
        <f>'Global List of MEAL Indicators'!BZ49</f>
        <v>1</v>
      </c>
      <c r="CV48" s="226">
        <f>'Global List of MEAL Indicators'!CA49</f>
        <v>4</v>
      </c>
      <c r="CW48" s="226">
        <f>'Global List of MEAL Indicators'!CB49</f>
        <v>3</v>
      </c>
      <c r="CX48" s="226">
        <f>'Global List of MEAL Indicators'!CC49</f>
        <v>2</v>
      </c>
      <c r="CY48" s="226">
        <f>'Global List of MEAL Indicators'!CD49</f>
        <v>3</v>
      </c>
      <c r="CZ48" s="170">
        <f t="shared" si="21"/>
        <v>13</v>
      </c>
      <c r="DA48" s="170">
        <f t="shared" si="22"/>
        <v>20</v>
      </c>
      <c r="DB48" s="213">
        <f t="shared" si="23"/>
        <v>0.65</v>
      </c>
      <c r="DC48" s="16"/>
    </row>
    <row r="49" spans="1:107" x14ac:dyDescent="0.25">
      <c r="A49" s="3" t="s">
        <v>82</v>
      </c>
      <c r="B49" s="3">
        <v>2011</v>
      </c>
      <c r="C49" s="334" t="s">
        <v>429</v>
      </c>
      <c r="D49" s="223">
        <f>'Global List of MEAL Indicators'!D50</f>
        <v>4</v>
      </c>
      <c r="E49" s="223">
        <f>'Global List of MEAL Indicators'!E50</f>
        <v>3</v>
      </c>
      <c r="F49" s="223">
        <f>'Global List of MEAL Indicators'!F50</f>
        <v>3</v>
      </c>
      <c r="G49" s="223">
        <f>'Global List of MEAL Indicators'!G50</f>
        <v>1</v>
      </c>
      <c r="H49" s="223">
        <f>'Global List of MEAL Indicators'!H50</f>
        <v>4</v>
      </c>
      <c r="I49" s="223">
        <f>'Global List of MEAL Indicators'!I50</f>
        <v>3</v>
      </c>
      <c r="J49" s="223" t="str">
        <f>'Global List of MEAL Indicators'!J50</f>
        <v>*</v>
      </c>
      <c r="K49" s="223" t="str">
        <f>'Global List of MEAL Indicators'!K50</f>
        <v>*</v>
      </c>
      <c r="L49" s="223">
        <f>'Global List of MEAL Indicators'!L50</f>
        <v>3</v>
      </c>
      <c r="M49" s="223">
        <f>'Global List of MEAL Indicators'!M50</f>
        <v>4</v>
      </c>
      <c r="N49" s="223">
        <f>'Global List of MEAL Indicators'!N50</f>
        <v>4</v>
      </c>
      <c r="O49" s="223">
        <f>'Global List of MEAL Indicators'!O50</f>
        <v>1</v>
      </c>
      <c r="P49" s="82">
        <f t="shared" si="1"/>
        <v>30</v>
      </c>
      <c r="Q49" s="82">
        <f t="shared" si="2"/>
        <v>48</v>
      </c>
      <c r="R49" s="193">
        <f t="shared" si="3"/>
        <v>0.625</v>
      </c>
      <c r="S49" s="224" t="str">
        <f>'Global List of MEAL Indicators'!P50</f>
        <v>*</v>
      </c>
      <c r="T49" s="224" t="str">
        <f>'Global List of MEAL Indicators'!Q50</f>
        <v>*</v>
      </c>
      <c r="U49" s="224" t="str">
        <f>'Global List of MEAL Indicators'!R50</f>
        <v>*</v>
      </c>
      <c r="V49" s="224">
        <f>'Global List of MEAL Indicators'!S50</f>
        <v>4</v>
      </c>
      <c r="W49" s="224">
        <f>'Global List of MEAL Indicators'!T50</f>
        <v>4</v>
      </c>
      <c r="X49" s="224">
        <f>'Global List of MEAL Indicators'!U50</f>
        <v>2</v>
      </c>
      <c r="Y49" s="224" t="str">
        <f>'Global List of MEAL Indicators'!V50</f>
        <v>*</v>
      </c>
      <c r="Z49" s="82">
        <f t="shared" si="4"/>
        <v>10</v>
      </c>
      <c r="AA49" s="82">
        <f t="shared" si="5"/>
        <v>28</v>
      </c>
      <c r="AB49" s="202">
        <f t="shared" si="6"/>
        <v>0.35714285714285715</v>
      </c>
      <c r="AC49" s="225" t="str">
        <f>'Global List of MEAL Indicators'!W50</f>
        <v>*</v>
      </c>
      <c r="AD49" s="225">
        <f>'Global List of MEAL Indicators'!X50</f>
        <v>3</v>
      </c>
      <c r="AE49" s="225">
        <f>'Global List of MEAL Indicators'!Y50</f>
        <v>1</v>
      </c>
      <c r="AF49" s="225">
        <f>'Global List of MEAL Indicators'!Z50</f>
        <v>3</v>
      </c>
      <c r="AG49" s="225">
        <f>'Global List of MEAL Indicators'!AA50</f>
        <v>1</v>
      </c>
      <c r="AH49" s="225">
        <f>'Global List of MEAL Indicators'!AB50</f>
        <v>2</v>
      </c>
      <c r="AI49" s="225">
        <f>'Global List of MEAL Indicators'!AC50</f>
        <v>2</v>
      </c>
      <c r="AJ49" s="225">
        <f>'Global List of MEAL Indicators'!AD50</f>
        <v>4</v>
      </c>
      <c r="AK49" s="225">
        <f>'Global List of MEAL Indicators'!AE50</f>
        <v>4</v>
      </c>
      <c r="AL49" s="225">
        <f>'Global List of MEAL Indicators'!AF50</f>
        <v>4</v>
      </c>
      <c r="AM49" s="225">
        <f>'Global List of MEAL Indicators'!AG50</f>
        <v>2</v>
      </c>
      <c r="AN49" s="225">
        <f>'Global List of MEAL Indicators'!AH50</f>
        <v>2</v>
      </c>
      <c r="AO49" s="225">
        <f>'Global List of MEAL Indicators'!AI50</f>
        <v>2</v>
      </c>
      <c r="AP49" s="225">
        <f>'Global List of MEAL Indicators'!AJ50</f>
        <v>3</v>
      </c>
      <c r="AQ49" s="225">
        <f>'Global List of MEAL Indicators'!AK50</f>
        <v>2</v>
      </c>
      <c r="AR49" s="83">
        <f t="shared" si="7"/>
        <v>35</v>
      </c>
      <c r="AS49" s="83">
        <f t="shared" si="8"/>
        <v>60</v>
      </c>
      <c r="AT49" s="217">
        <f t="shared" si="9"/>
        <v>0.58333333333333337</v>
      </c>
      <c r="AU49" s="226">
        <f>'Global List of MEAL Indicators'!AL50</f>
        <v>3</v>
      </c>
      <c r="AV49" s="226">
        <f>'Global List of MEAL Indicators'!AM50</f>
        <v>4</v>
      </c>
      <c r="AW49" s="226">
        <f>'Global List of MEAL Indicators'!AN50</f>
        <v>2</v>
      </c>
      <c r="AX49" s="226">
        <f>'Global List of MEAL Indicators'!AO50</f>
        <v>1</v>
      </c>
      <c r="AY49" s="226">
        <f>'Global List of MEAL Indicators'!AP50</f>
        <v>4</v>
      </c>
      <c r="AZ49" s="226">
        <f>'Global List of MEAL Indicators'!AQ50</f>
        <v>4</v>
      </c>
      <c r="BA49" s="83">
        <f t="shared" si="10"/>
        <v>18</v>
      </c>
      <c r="BB49" s="83">
        <f t="shared" si="11"/>
        <v>24</v>
      </c>
      <c r="BC49" s="213">
        <f t="shared" si="12"/>
        <v>0.75</v>
      </c>
      <c r="BD49" s="227">
        <f>'Global List of MEAL Indicators'!AR50</f>
        <v>2</v>
      </c>
      <c r="BE49" s="227">
        <f>'Global List of MEAL Indicators'!AS50</f>
        <v>3</v>
      </c>
      <c r="BF49" s="227">
        <f>'Global List of MEAL Indicators'!AT50</f>
        <v>3</v>
      </c>
      <c r="BG49" s="227">
        <f>'Global List of MEAL Indicators'!AU50</f>
        <v>3</v>
      </c>
      <c r="BH49" s="227">
        <f>'Global List of MEAL Indicators'!AV50</f>
        <v>2</v>
      </c>
      <c r="BI49" s="227">
        <f>'Global List of MEAL Indicators'!AW50</f>
        <v>3</v>
      </c>
      <c r="BJ49" s="227">
        <f>'Global List of MEAL Indicators'!AX50</f>
        <v>4</v>
      </c>
      <c r="BK49" s="227">
        <f>'Global List of MEAL Indicators'!AY50</f>
        <v>3</v>
      </c>
      <c r="BL49" s="227">
        <f>'Global List of MEAL Indicators'!AZ50</f>
        <v>3</v>
      </c>
      <c r="BM49" s="227" t="str">
        <f>'Global List of MEAL Indicators'!BA50</f>
        <v>*</v>
      </c>
      <c r="BN49" s="227">
        <f>'Global List of MEAL Indicators'!BB50</f>
        <v>2</v>
      </c>
      <c r="BO49" s="227">
        <f>'Global List of MEAL Indicators'!BC50</f>
        <v>2</v>
      </c>
      <c r="BP49" s="227" t="str">
        <f>'Global List of MEAL Indicators'!BD50</f>
        <v>*</v>
      </c>
      <c r="BQ49" s="227">
        <f>'Global List of MEAL Indicators'!BE50</f>
        <v>1</v>
      </c>
      <c r="BR49" s="227">
        <f>'Global List of MEAL Indicators'!BF50</f>
        <v>4</v>
      </c>
      <c r="BS49" s="159">
        <f t="shared" si="13"/>
        <v>35</v>
      </c>
      <c r="BT49" s="159">
        <f t="shared" si="0"/>
        <v>60</v>
      </c>
      <c r="BU49" s="193">
        <f t="shared" si="14"/>
        <v>0.58333333333333337</v>
      </c>
      <c r="BV49" s="228">
        <f>'Global List of MEAL Indicators'!BG50</f>
        <v>3</v>
      </c>
      <c r="BW49" s="228">
        <f>'Global List of MEAL Indicators'!BH50</f>
        <v>2</v>
      </c>
      <c r="BX49" s="228">
        <f>'Global List of MEAL Indicators'!BI50</f>
        <v>1</v>
      </c>
      <c r="BY49" s="228">
        <f>'Global List of MEAL Indicators'!BJ50</f>
        <v>1</v>
      </c>
      <c r="BZ49" s="228">
        <f>'Global List of MEAL Indicators'!BK50</f>
        <v>3</v>
      </c>
      <c r="CA49" s="228">
        <f>'Global List of MEAL Indicators'!BL50</f>
        <v>2</v>
      </c>
      <c r="CB49" s="228">
        <f>'Global List of MEAL Indicators'!BM50</f>
        <v>3</v>
      </c>
      <c r="CC49" s="228">
        <f>'Global List of MEAL Indicators'!BN50</f>
        <v>3</v>
      </c>
      <c r="CD49" s="159">
        <f t="shared" si="15"/>
        <v>18</v>
      </c>
      <c r="CE49" s="159">
        <f t="shared" si="16"/>
        <v>32</v>
      </c>
      <c r="CF49" s="202">
        <f t="shared" si="17"/>
        <v>0.5625</v>
      </c>
      <c r="CG49" s="229">
        <f>'Global List of MEAL Indicators'!BO50</f>
        <v>4</v>
      </c>
      <c r="CH49" s="229">
        <f>'Global List of MEAL Indicators'!BP50</f>
        <v>2</v>
      </c>
      <c r="CI49" s="229">
        <f>'Global List of MEAL Indicators'!BQ50</f>
        <v>4</v>
      </c>
      <c r="CJ49" s="229">
        <f>'Global List of MEAL Indicators'!BR50</f>
        <v>3</v>
      </c>
      <c r="CK49" s="229">
        <f>'Global List of MEAL Indicators'!BS50</f>
        <v>1</v>
      </c>
      <c r="CL49" s="229">
        <f>'Global List of MEAL Indicators'!BT50</f>
        <v>1</v>
      </c>
      <c r="CM49" s="229">
        <f>'Global List of MEAL Indicators'!BU50</f>
        <v>2</v>
      </c>
      <c r="CN49" s="229">
        <f>'Global List of MEAL Indicators'!BV50</f>
        <v>2</v>
      </c>
      <c r="CO49" s="229">
        <f>'Global List of MEAL Indicators'!BW50</f>
        <v>3</v>
      </c>
      <c r="CP49" s="229">
        <f>'Global List of MEAL Indicators'!BX50</f>
        <v>3</v>
      </c>
      <c r="CQ49" s="229">
        <f>'Global List of MEAL Indicators'!BY50</f>
        <v>1</v>
      </c>
      <c r="CR49" s="159">
        <f t="shared" si="18"/>
        <v>26</v>
      </c>
      <c r="CS49" s="159">
        <f t="shared" si="19"/>
        <v>44</v>
      </c>
      <c r="CT49" s="217">
        <f t="shared" si="20"/>
        <v>0.59090909090909094</v>
      </c>
      <c r="CU49" s="226">
        <f>'Global List of MEAL Indicators'!BZ50</f>
        <v>2</v>
      </c>
      <c r="CV49" s="226">
        <f>'Global List of MEAL Indicators'!CA50</f>
        <v>3</v>
      </c>
      <c r="CW49" s="226">
        <f>'Global List of MEAL Indicators'!CB50</f>
        <v>3</v>
      </c>
      <c r="CX49" s="226" t="str">
        <f>'Global List of MEAL Indicators'!CC50</f>
        <v>*</v>
      </c>
      <c r="CY49" s="226">
        <f>'Global List of MEAL Indicators'!CD50</f>
        <v>3</v>
      </c>
      <c r="CZ49" s="170">
        <f t="shared" si="21"/>
        <v>11</v>
      </c>
      <c r="DA49" s="170">
        <f t="shared" si="22"/>
        <v>20</v>
      </c>
      <c r="DB49" s="213">
        <f t="shared" si="23"/>
        <v>0.55000000000000004</v>
      </c>
      <c r="DC49" s="16"/>
    </row>
    <row r="50" spans="1:107" x14ac:dyDescent="0.25">
      <c r="A50" s="3" t="s">
        <v>83</v>
      </c>
      <c r="B50" s="3">
        <v>2012</v>
      </c>
      <c r="C50" s="334" t="s">
        <v>427</v>
      </c>
      <c r="D50" s="223">
        <f>'Global List of MEAL Indicators'!D51</f>
        <v>4</v>
      </c>
      <c r="E50" s="223">
        <f>'Global List of MEAL Indicators'!E51</f>
        <v>3</v>
      </c>
      <c r="F50" s="223">
        <f>'Global List of MEAL Indicators'!F51</f>
        <v>3</v>
      </c>
      <c r="G50" s="223">
        <f>'Global List of MEAL Indicators'!G51</f>
        <v>1</v>
      </c>
      <c r="H50" s="223">
        <f>'Global List of MEAL Indicators'!H51</f>
        <v>4</v>
      </c>
      <c r="I50" s="223">
        <f>'Global List of MEAL Indicators'!I51</f>
        <v>3</v>
      </c>
      <c r="J50" s="223">
        <f>'Global List of MEAL Indicators'!J51</f>
        <v>4</v>
      </c>
      <c r="K50" s="223">
        <f>'Global List of MEAL Indicators'!K51</f>
        <v>3</v>
      </c>
      <c r="L50" s="223">
        <f>'Global List of MEAL Indicators'!L51</f>
        <v>3</v>
      </c>
      <c r="M50" s="223">
        <f>'Global List of MEAL Indicators'!M51</f>
        <v>4</v>
      </c>
      <c r="N50" s="223">
        <f>'Global List of MEAL Indicators'!N51</f>
        <v>1</v>
      </c>
      <c r="O50" s="223">
        <f>'Global List of MEAL Indicators'!O51</f>
        <v>3</v>
      </c>
      <c r="P50" s="82">
        <f t="shared" si="1"/>
        <v>36</v>
      </c>
      <c r="Q50" s="82">
        <f t="shared" si="2"/>
        <v>48</v>
      </c>
      <c r="R50" s="193">
        <f t="shared" si="3"/>
        <v>0.75</v>
      </c>
      <c r="S50" s="224" t="str">
        <f>'Global List of MEAL Indicators'!P51</f>
        <v>*</v>
      </c>
      <c r="T50" s="224" t="str">
        <f>'Global List of MEAL Indicators'!Q51</f>
        <v>*</v>
      </c>
      <c r="U50" s="224" t="str">
        <f>'Global List of MEAL Indicators'!R51</f>
        <v>*</v>
      </c>
      <c r="V50" s="224">
        <f>'Global List of MEAL Indicators'!S51</f>
        <v>4</v>
      </c>
      <c r="W50" s="224">
        <f>'Global List of MEAL Indicators'!T51</f>
        <v>1</v>
      </c>
      <c r="X50" s="224">
        <f>'Global List of MEAL Indicators'!U51</f>
        <v>3</v>
      </c>
      <c r="Y50" s="224" t="str">
        <f>'Global List of MEAL Indicators'!V51</f>
        <v>*</v>
      </c>
      <c r="Z50" s="82">
        <f t="shared" si="4"/>
        <v>8</v>
      </c>
      <c r="AA50" s="82">
        <f t="shared" si="5"/>
        <v>28</v>
      </c>
      <c r="AB50" s="202">
        <f t="shared" si="6"/>
        <v>0.2857142857142857</v>
      </c>
      <c r="AC50" s="225" t="str">
        <f>'Global List of MEAL Indicators'!W51</f>
        <v>*</v>
      </c>
      <c r="AD50" s="225">
        <f>'Global List of MEAL Indicators'!X51</f>
        <v>2</v>
      </c>
      <c r="AE50" s="225">
        <f>'Global List of MEAL Indicators'!Y51</f>
        <v>4</v>
      </c>
      <c r="AF50" s="225">
        <f>'Global List of MEAL Indicators'!Z51</f>
        <v>3</v>
      </c>
      <c r="AG50" s="225">
        <f>'Global List of MEAL Indicators'!AA51</f>
        <v>1</v>
      </c>
      <c r="AH50" s="225">
        <f>'Global List of MEAL Indicators'!AB51</f>
        <v>2</v>
      </c>
      <c r="AI50" s="225">
        <f>'Global List of MEAL Indicators'!AC51</f>
        <v>1</v>
      </c>
      <c r="AJ50" s="225">
        <f>'Global List of MEAL Indicators'!AD51</f>
        <v>3</v>
      </c>
      <c r="AK50" s="225">
        <f>'Global List of MEAL Indicators'!AE51</f>
        <v>3</v>
      </c>
      <c r="AL50" s="225">
        <f>'Global List of MEAL Indicators'!AF51</f>
        <v>3</v>
      </c>
      <c r="AM50" s="225">
        <f>'Global List of MEAL Indicators'!AG51</f>
        <v>2</v>
      </c>
      <c r="AN50" s="225">
        <f>'Global List of MEAL Indicators'!AH51</f>
        <v>2</v>
      </c>
      <c r="AO50" s="225">
        <f>'Global List of MEAL Indicators'!AI51</f>
        <v>3</v>
      </c>
      <c r="AP50" s="225">
        <f>'Global List of MEAL Indicators'!AJ51</f>
        <v>3</v>
      </c>
      <c r="AQ50" s="225">
        <f>'Global List of MEAL Indicators'!AK51</f>
        <v>3</v>
      </c>
      <c r="AR50" s="83">
        <f t="shared" si="7"/>
        <v>35</v>
      </c>
      <c r="AS50" s="83">
        <f t="shared" si="8"/>
        <v>60</v>
      </c>
      <c r="AT50" s="217">
        <f t="shared" si="9"/>
        <v>0.58333333333333337</v>
      </c>
      <c r="AU50" s="226">
        <f>'Global List of MEAL Indicators'!AL51</f>
        <v>1</v>
      </c>
      <c r="AV50" s="226" t="str">
        <f>'Global List of MEAL Indicators'!AM51</f>
        <v>*</v>
      </c>
      <c r="AW50" s="226">
        <f>'Global List of MEAL Indicators'!AN51</f>
        <v>3</v>
      </c>
      <c r="AX50" s="226">
        <f>'Global List of MEAL Indicators'!AO51</f>
        <v>1</v>
      </c>
      <c r="AY50" s="226">
        <f>'Global List of MEAL Indicators'!AP51</f>
        <v>3</v>
      </c>
      <c r="AZ50" s="226">
        <f>'Global List of MEAL Indicators'!AQ51</f>
        <v>4</v>
      </c>
      <c r="BA50" s="83">
        <f t="shared" si="10"/>
        <v>12</v>
      </c>
      <c r="BB50" s="83">
        <f t="shared" si="11"/>
        <v>24</v>
      </c>
      <c r="BC50" s="213">
        <f t="shared" si="12"/>
        <v>0.5</v>
      </c>
      <c r="BD50" s="227">
        <f>'Global List of MEAL Indicators'!AR51</f>
        <v>3</v>
      </c>
      <c r="BE50" s="227">
        <f>'Global List of MEAL Indicators'!AS51</f>
        <v>2</v>
      </c>
      <c r="BF50" s="227">
        <f>'Global List of MEAL Indicators'!AT51</f>
        <v>1</v>
      </c>
      <c r="BG50" s="227">
        <f>'Global List of MEAL Indicators'!AU51</f>
        <v>1</v>
      </c>
      <c r="BH50" s="227">
        <f>'Global List of MEAL Indicators'!AV51</f>
        <v>2</v>
      </c>
      <c r="BI50" s="227">
        <f>'Global List of MEAL Indicators'!AW51</f>
        <v>2</v>
      </c>
      <c r="BJ50" s="227">
        <f>'Global List of MEAL Indicators'!AX51</f>
        <v>2</v>
      </c>
      <c r="BK50" s="227">
        <f>'Global List of MEAL Indicators'!AY51</f>
        <v>2</v>
      </c>
      <c r="BL50" s="227">
        <f>'Global List of MEAL Indicators'!AZ51</f>
        <v>2</v>
      </c>
      <c r="BM50" s="227" t="str">
        <f>'Global List of MEAL Indicators'!BA51</f>
        <v>*</v>
      </c>
      <c r="BN50" s="227">
        <f>'Global List of MEAL Indicators'!BB51</f>
        <v>2</v>
      </c>
      <c r="BO50" s="227">
        <f>'Global List of MEAL Indicators'!BC51</f>
        <v>2</v>
      </c>
      <c r="BP50" s="227">
        <f>'Global List of MEAL Indicators'!BD51</f>
        <v>2</v>
      </c>
      <c r="BQ50" s="227" t="str">
        <f>'Global List of MEAL Indicators'!BE51</f>
        <v>*</v>
      </c>
      <c r="BR50" s="227">
        <f>'Global List of MEAL Indicators'!BF51</f>
        <v>1</v>
      </c>
      <c r="BS50" s="159">
        <f t="shared" si="13"/>
        <v>24</v>
      </c>
      <c r="BT50" s="159">
        <f t="shared" si="0"/>
        <v>60</v>
      </c>
      <c r="BU50" s="193">
        <f t="shared" si="14"/>
        <v>0.4</v>
      </c>
      <c r="BV50" s="228">
        <f>'Global List of MEAL Indicators'!BG51</f>
        <v>2</v>
      </c>
      <c r="BW50" s="228">
        <f>'Global List of MEAL Indicators'!BH51</f>
        <v>3</v>
      </c>
      <c r="BX50" s="228">
        <f>'Global List of MEAL Indicators'!BI51</f>
        <v>1</v>
      </c>
      <c r="BY50" s="228">
        <f>'Global List of MEAL Indicators'!BJ51</f>
        <v>1</v>
      </c>
      <c r="BZ50" s="228">
        <f>'Global List of MEAL Indicators'!BK51</f>
        <v>3</v>
      </c>
      <c r="CA50" s="228">
        <f>'Global List of MEAL Indicators'!BL51</f>
        <v>3</v>
      </c>
      <c r="CB50" s="228">
        <f>'Global List of MEAL Indicators'!BM51</f>
        <v>3</v>
      </c>
      <c r="CC50" s="228" t="str">
        <f>'Global List of MEAL Indicators'!BN51</f>
        <v>*</v>
      </c>
      <c r="CD50" s="159">
        <f t="shared" si="15"/>
        <v>16</v>
      </c>
      <c r="CE50" s="159">
        <f t="shared" si="16"/>
        <v>32</v>
      </c>
      <c r="CF50" s="202">
        <f t="shared" si="17"/>
        <v>0.5</v>
      </c>
      <c r="CG50" s="229">
        <f>'Global List of MEAL Indicators'!BO51</f>
        <v>2</v>
      </c>
      <c r="CH50" s="229">
        <f>'Global List of MEAL Indicators'!BP51</f>
        <v>3</v>
      </c>
      <c r="CI50" s="229">
        <f>'Global List of MEAL Indicators'!BQ51</f>
        <v>2</v>
      </c>
      <c r="CJ50" s="229">
        <f>'Global List of MEAL Indicators'!BR51</f>
        <v>3</v>
      </c>
      <c r="CK50" s="229">
        <f>'Global List of MEAL Indicators'!BS51</f>
        <v>1</v>
      </c>
      <c r="CL50" s="229">
        <f>'Global List of MEAL Indicators'!BT51</f>
        <v>1</v>
      </c>
      <c r="CM50" s="229">
        <f>'Global List of MEAL Indicators'!BU51</f>
        <v>3</v>
      </c>
      <c r="CN50" s="229">
        <f>'Global List of MEAL Indicators'!BV51</f>
        <v>2</v>
      </c>
      <c r="CO50" s="229">
        <f>'Global List of MEAL Indicators'!BW51</f>
        <v>3</v>
      </c>
      <c r="CP50" s="229">
        <f>'Global List of MEAL Indicators'!BX51</f>
        <v>3</v>
      </c>
      <c r="CQ50" s="229">
        <f>'Global List of MEAL Indicators'!BY51</f>
        <v>1</v>
      </c>
      <c r="CR50" s="159">
        <f t="shared" si="18"/>
        <v>24</v>
      </c>
      <c r="CS50" s="159">
        <f t="shared" si="19"/>
        <v>44</v>
      </c>
      <c r="CT50" s="217">
        <f t="shared" si="20"/>
        <v>0.54545454545454541</v>
      </c>
      <c r="CU50" s="226">
        <f>'Global List of MEAL Indicators'!BZ51</f>
        <v>1</v>
      </c>
      <c r="CV50" s="226">
        <f>'Global List of MEAL Indicators'!CA51</f>
        <v>1</v>
      </c>
      <c r="CW50" s="226">
        <f>'Global List of MEAL Indicators'!CB51</f>
        <v>1</v>
      </c>
      <c r="CX50" s="226">
        <f>'Global List of MEAL Indicators'!CC51</f>
        <v>1</v>
      </c>
      <c r="CY50" s="226">
        <f>'Global List of MEAL Indicators'!CD51</f>
        <v>3</v>
      </c>
      <c r="CZ50" s="170">
        <f t="shared" si="21"/>
        <v>7</v>
      </c>
      <c r="DA50" s="170">
        <f t="shared" si="22"/>
        <v>20</v>
      </c>
      <c r="DB50" s="213">
        <f t="shared" si="23"/>
        <v>0.35</v>
      </c>
      <c r="DC50" s="16"/>
    </row>
    <row r="51" spans="1:107" x14ac:dyDescent="0.25">
      <c r="A51" s="3" t="s">
        <v>84</v>
      </c>
      <c r="B51" s="3">
        <v>2014</v>
      </c>
      <c r="C51" s="334" t="s">
        <v>428</v>
      </c>
      <c r="D51" s="223">
        <f>'Global List of MEAL Indicators'!D52</f>
        <v>4</v>
      </c>
      <c r="E51" s="223">
        <f>'Global List of MEAL Indicators'!E52</f>
        <v>1</v>
      </c>
      <c r="F51" s="223">
        <f>'Global List of MEAL Indicators'!F52</f>
        <v>3</v>
      </c>
      <c r="G51" s="223">
        <f>'Global List of MEAL Indicators'!G52</f>
        <v>1</v>
      </c>
      <c r="H51" s="223">
        <f>'Global List of MEAL Indicators'!H52</f>
        <v>1</v>
      </c>
      <c r="I51" s="223">
        <f>'Global List of MEAL Indicators'!I52</f>
        <v>1</v>
      </c>
      <c r="J51" s="223" t="str">
        <f>'Global List of MEAL Indicators'!J52</f>
        <v>*</v>
      </c>
      <c r="K51" s="223" t="str">
        <f>'Global List of MEAL Indicators'!K52</f>
        <v>*</v>
      </c>
      <c r="L51" s="223">
        <f>'Global List of MEAL Indicators'!L52</f>
        <v>2</v>
      </c>
      <c r="M51" s="223">
        <f>'Global List of MEAL Indicators'!M52</f>
        <v>3</v>
      </c>
      <c r="N51" s="223">
        <f>'Global List of MEAL Indicators'!N52</f>
        <v>1</v>
      </c>
      <c r="O51" s="223">
        <f>'Global List of MEAL Indicators'!O52</f>
        <v>2</v>
      </c>
      <c r="P51" s="82">
        <f t="shared" si="1"/>
        <v>19</v>
      </c>
      <c r="Q51" s="82">
        <f t="shared" si="2"/>
        <v>48</v>
      </c>
      <c r="R51" s="193">
        <f t="shared" si="3"/>
        <v>0.39583333333333331</v>
      </c>
      <c r="S51" s="224" t="str">
        <f>'Global List of MEAL Indicators'!P52</f>
        <v>*</v>
      </c>
      <c r="T51" s="224" t="str">
        <f>'Global List of MEAL Indicators'!Q52</f>
        <v>*</v>
      </c>
      <c r="U51" s="224" t="str">
        <f>'Global List of MEAL Indicators'!R52</f>
        <v>*</v>
      </c>
      <c r="V51" s="224">
        <f>'Global List of MEAL Indicators'!S52</f>
        <v>4</v>
      </c>
      <c r="W51" s="224">
        <f>'Global List of MEAL Indicators'!T52</f>
        <v>2</v>
      </c>
      <c r="X51" s="224">
        <f>'Global List of MEAL Indicators'!U52</f>
        <v>2</v>
      </c>
      <c r="Y51" s="224" t="str">
        <f>'Global List of MEAL Indicators'!V52</f>
        <v>*</v>
      </c>
      <c r="Z51" s="82">
        <f t="shared" si="4"/>
        <v>8</v>
      </c>
      <c r="AA51" s="82">
        <f t="shared" si="5"/>
        <v>28</v>
      </c>
      <c r="AB51" s="202">
        <f t="shared" si="6"/>
        <v>0.2857142857142857</v>
      </c>
      <c r="AC51" s="225" t="str">
        <f>'Global List of MEAL Indicators'!W52</f>
        <v>*</v>
      </c>
      <c r="AD51" s="225" t="str">
        <f>'Global List of MEAL Indicators'!X52</f>
        <v>*</v>
      </c>
      <c r="AE51" s="225">
        <f>'Global List of MEAL Indicators'!Y52</f>
        <v>1</v>
      </c>
      <c r="AF51" s="225" t="str">
        <f>'Global List of MEAL Indicators'!Z52</f>
        <v>*</v>
      </c>
      <c r="AG51" s="225">
        <f>'Global List of MEAL Indicators'!AA52</f>
        <v>1</v>
      </c>
      <c r="AH51" s="225">
        <f>'Global List of MEAL Indicators'!AB52</f>
        <v>1</v>
      </c>
      <c r="AI51" s="225" t="str">
        <f>'Global List of MEAL Indicators'!AC52</f>
        <v>*</v>
      </c>
      <c r="AJ51" s="225" t="str">
        <f>'Global List of MEAL Indicators'!AD52</f>
        <v>*</v>
      </c>
      <c r="AK51" s="225">
        <f>'Global List of MEAL Indicators'!AE52</f>
        <v>1</v>
      </c>
      <c r="AL51" s="225">
        <f>'Global List of MEAL Indicators'!AF52</f>
        <v>1</v>
      </c>
      <c r="AM51" s="225" t="str">
        <f>'Global List of MEAL Indicators'!AG52</f>
        <v>*</v>
      </c>
      <c r="AN51" s="225" t="str">
        <f>'Global List of MEAL Indicators'!AH52</f>
        <v>*</v>
      </c>
      <c r="AO51" s="225" t="str">
        <f>'Global List of MEAL Indicators'!AI52</f>
        <v>*</v>
      </c>
      <c r="AP51" s="225">
        <f>'Global List of MEAL Indicators'!AJ52</f>
        <v>1</v>
      </c>
      <c r="AQ51" s="225" t="str">
        <f>'Global List of MEAL Indicators'!AK52</f>
        <v>*</v>
      </c>
      <c r="AR51" s="83">
        <f t="shared" si="7"/>
        <v>6</v>
      </c>
      <c r="AS51" s="83">
        <f t="shared" si="8"/>
        <v>60</v>
      </c>
      <c r="AT51" s="217">
        <f t="shared" si="9"/>
        <v>0.1</v>
      </c>
      <c r="AU51" s="226">
        <f>'Global List of MEAL Indicators'!AL52</f>
        <v>1</v>
      </c>
      <c r="AV51" s="226">
        <f>'Global List of MEAL Indicators'!AM52</f>
        <v>4</v>
      </c>
      <c r="AW51" s="226" t="str">
        <f>'Global List of MEAL Indicators'!AN52</f>
        <v>*</v>
      </c>
      <c r="AX51" s="226">
        <f>'Global List of MEAL Indicators'!AO52</f>
        <v>1</v>
      </c>
      <c r="AY51" s="226">
        <f>'Global List of MEAL Indicators'!AP52</f>
        <v>1</v>
      </c>
      <c r="AZ51" s="226">
        <f>'Global List of MEAL Indicators'!AQ52</f>
        <v>1</v>
      </c>
      <c r="BA51" s="83">
        <f t="shared" si="10"/>
        <v>8</v>
      </c>
      <c r="BB51" s="83">
        <f t="shared" si="11"/>
        <v>24</v>
      </c>
      <c r="BC51" s="213">
        <f t="shared" si="12"/>
        <v>0.33333333333333331</v>
      </c>
      <c r="BD51" s="227">
        <f>'Global List of MEAL Indicators'!AR52</f>
        <v>2</v>
      </c>
      <c r="BE51" s="227">
        <f>'Global List of MEAL Indicators'!AS52</f>
        <v>1</v>
      </c>
      <c r="BF51" s="227">
        <f>'Global List of MEAL Indicators'!AT52</f>
        <v>1</v>
      </c>
      <c r="BG51" s="227">
        <f>'Global List of MEAL Indicators'!AU52</f>
        <v>3</v>
      </c>
      <c r="BH51" s="227">
        <f>'Global List of MEAL Indicators'!AV52</f>
        <v>3</v>
      </c>
      <c r="BI51" s="227">
        <f>'Global List of MEAL Indicators'!AW52</f>
        <v>2</v>
      </c>
      <c r="BJ51" s="227">
        <f>'Global List of MEAL Indicators'!AX52</f>
        <v>3</v>
      </c>
      <c r="BK51" s="227">
        <f>'Global List of MEAL Indicators'!AY52</f>
        <v>2</v>
      </c>
      <c r="BL51" s="227" t="str">
        <f>'Global List of MEAL Indicators'!AZ52</f>
        <v>*</v>
      </c>
      <c r="BM51" s="227" t="str">
        <f>'Global List of MEAL Indicators'!BA52</f>
        <v>*</v>
      </c>
      <c r="BN51" s="227">
        <f>'Global List of MEAL Indicators'!BB52</f>
        <v>1</v>
      </c>
      <c r="BO51" s="227">
        <f>'Global List of MEAL Indicators'!BC52</f>
        <v>1</v>
      </c>
      <c r="BP51" s="227" t="str">
        <f>'Global List of MEAL Indicators'!BD52</f>
        <v>*</v>
      </c>
      <c r="BQ51" s="227" t="str">
        <f>'Global List of MEAL Indicators'!BE52</f>
        <v>*</v>
      </c>
      <c r="BR51" s="227">
        <f>'Global List of MEAL Indicators'!BF52</f>
        <v>1</v>
      </c>
      <c r="BS51" s="159">
        <f t="shared" si="13"/>
        <v>20</v>
      </c>
      <c r="BT51" s="159">
        <f t="shared" si="0"/>
        <v>60</v>
      </c>
      <c r="BU51" s="193">
        <f t="shared" si="14"/>
        <v>0.33333333333333331</v>
      </c>
      <c r="BV51" s="228">
        <f>'Global List of MEAL Indicators'!BG52</f>
        <v>1</v>
      </c>
      <c r="BW51" s="228">
        <f>'Global List of MEAL Indicators'!BH52</f>
        <v>1</v>
      </c>
      <c r="BX51" s="228" t="str">
        <f>'Global List of MEAL Indicators'!BI52</f>
        <v>*</v>
      </c>
      <c r="BY51" s="228" t="str">
        <f>'Global List of MEAL Indicators'!BJ52</f>
        <v>*</v>
      </c>
      <c r="BZ51" s="228">
        <f>'Global List of MEAL Indicators'!BK52</f>
        <v>2</v>
      </c>
      <c r="CA51" s="228">
        <f>'Global List of MEAL Indicators'!BL52</f>
        <v>3</v>
      </c>
      <c r="CB51" s="228">
        <f>'Global List of MEAL Indicators'!BM52</f>
        <v>2</v>
      </c>
      <c r="CC51" s="228" t="str">
        <f>'Global List of MEAL Indicators'!BN52</f>
        <v>*</v>
      </c>
      <c r="CD51" s="159">
        <f t="shared" si="15"/>
        <v>9</v>
      </c>
      <c r="CE51" s="159">
        <f t="shared" si="16"/>
        <v>32</v>
      </c>
      <c r="CF51" s="202">
        <f t="shared" si="17"/>
        <v>0.28125</v>
      </c>
      <c r="CG51" s="229">
        <f>'Global List of MEAL Indicators'!BO52</f>
        <v>3</v>
      </c>
      <c r="CH51" s="229" t="str">
        <f>'Global List of MEAL Indicators'!BP52</f>
        <v>*</v>
      </c>
      <c r="CI51" s="229">
        <f>'Global List of MEAL Indicators'!BQ52</f>
        <v>4</v>
      </c>
      <c r="CJ51" s="229">
        <f>'Global List of MEAL Indicators'!BR52</f>
        <v>1</v>
      </c>
      <c r="CK51" s="229">
        <f>'Global List of MEAL Indicators'!BS52</f>
        <v>1</v>
      </c>
      <c r="CL51" s="229">
        <f>'Global List of MEAL Indicators'!BT52</f>
        <v>1</v>
      </c>
      <c r="CM51" s="229">
        <f>'Global List of MEAL Indicators'!BU52</f>
        <v>3</v>
      </c>
      <c r="CN51" s="229">
        <f>'Global List of MEAL Indicators'!BV52</f>
        <v>2</v>
      </c>
      <c r="CO51" s="229">
        <f>'Global List of MEAL Indicators'!BW52</f>
        <v>2</v>
      </c>
      <c r="CP51" s="229">
        <f>'Global List of MEAL Indicators'!BX52</f>
        <v>3</v>
      </c>
      <c r="CQ51" s="229">
        <f>'Global List of MEAL Indicators'!BY52</f>
        <v>1</v>
      </c>
      <c r="CR51" s="159">
        <f t="shared" si="18"/>
        <v>21</v>
      </c>
      <c r="CS51" s="159">
        <f t="shared" si="19"/>
        <v>44</v>
      </c>
      <c r="CT51" s="217">
        <f t="shared" si="20"/>
        <v>0.47727272727272729</v>
      </c>
      <c r="CU51" s="226" t="str">
        <f>'Global List of MEAL Indicators'!BZ52</f>
        <v>*</v>
      </c>
      <c r="CV51" s="226">
        <f>'Global List of MEAL Indicators'!CA52</f>
        <v>1</v>
      </c>
      <c r="CW51" s="226">
        <f>'Global List of MEAL Indicators'!CB52</f>
        <v>4</v>
      </c>
      <c r="CX51" s="226" t="str">
        <f>'Global List of MEAL Indicators'!CC52</f>
        <v>*</v>
      </c>
      <c r="CY51" s="226" t="str">
        <f>'Global List of MEAL Indicators'!CD52</f>
        <v>*</v>
      </c>
      <c r="CZ51" s="170">
        <f t="shared" si="21"/>
        <v>5</v>
      </c>
      <c r="DA51" s="170">
        <f t="shared" si="22"/>
        <v>20</v>
      </c>
      <c r="DB51" s="213">
        <f t="shared" si="23"/>
        <v>0.25</v>
      </c>
      <c r="DC51" s="16"/>
    </row>
    <row r="52" spans="1:107" x14ac:dyDescent="0.25">
      <c r="A52" s="3" t="s">
        <v>85</v>
      </c>
      <c r="B52" s="3">
        <v>2013</v>
      </c>
      <c r="C52" s="334" t="s">
        <v>428</v>
      </c>
      <c r="D52" s="223">
        <f>'Global List of MEAL Indicators'!D53</f>
        <v>4</v>
      </c>
      <c r="E52" s="223">
        <f>'Global List of MEAL Indicators'!E53</f>
        <v>1</v>
      </c>
      <c r="F52" s="223">
        <f>'Global List of MEAL Indicators'!F53</f>
        <v>2</v>
      </c>
      <c r="G52" s="223">
        <f>'Global List of MEAL Indicators'!G53</f>
        <v>1</v>
      </c>
      <c r="H52" s="223">
        <f>'Global List of MEAL Indicators'!H53</f>
        <v>2</v>
      </c>
      <c r="I52" s="223">
        <f>'Global List of MEAL Indicators'!I53</f>
        <v>1</v>
      </c>
      <c r="J52" s="223" t="str">
        <f>'Global List of MEAL Indicators'!J53</f>
        <v>*</v>
      </c>
      <c r="K52" s="223" t="str">
        <f>'Global List of MEAL Indicators'!K53</f>
        <v>*</v>
      </c>
      <c r="L52" s="223">
        <f>'Global List of MEAL Indicators'!L53</f>
        <v>2</v>
      </c>
      <c r="M52" s="223" t="str">
        <f>'Global List of MEAL Indicators'!M53</f>
        <v>*</v>
      </c>
      <c r="N52" s="223" t="str">
        <f>'Global List of MEAL Indicators'!N53</f>
        <v>*</v>
      </c>
      <c r="O52" s="223">
        <f>'Global List of MEAL Indicators'!O53</f>
        <v>1</v>
      </c>
      <c r="P52" s="82">
        <f t="shared" si="1"/>
        <v>14</v>
      </c>
      <c r="Q52" s="82">
        <f t="shared" si="2"/>
        <v>48</v>
      </c>
      <c r="R52" s="193">
        <f t="shared" si="3"/>
        <v>0.29166666666666669</v>
      </c>
      <c r="S52" s="224">
        <f>'Global List of MEAL Indicators'!P53</f>
        <v>2</v>
      </c>
      <c r="T52" s="224" t="str">
        <f>'Global List of MEAL Indicators'!Q53</f>
        <v>*</v>
      </c>
      <c r="U52" s="224" t="str">
        <f>'Global List of MEAL Indicators'!R53</f>
        <v>*</v>
      </c>
      <c r="V52" s="224">
        <f>'Global List of MEAL Indicators'!S53</f>
        <v>2</v>
      </c>
      <c r="W52" s="224">
        <f>'Global List of MEAL Indicators'!T53</f>
        <v>1</v>
      </c>
      <c r="X52" s="224">
        <f>'Global List of MEAL Indicators'!U53</f>
        <v>2</v>
      </c>
      <c r="Y52" s="224" t="str">
        <f>'Global List of MEAL Indicators'!V53</f>
        <v>*</v>
      </c>
      <c r="Z52" s="82">
        <f t="shared" si="4"/>
        <v>7</v>
      </c>
      <c r="AA52" s="82">
        <f t="shared" si="5"/>
        <v>28</v>
      </c>
      <c r="AB52" s="202">
        <f t="shared" si="6"/>
        <v>0.25</v>
      </c>
      <c r="AC52" s="225" t="str">
        <f>'Global List of MEAL Indicators'!W53</f>
        <v>*</v>
      </c>
      <c r="AD52" s="225">
        <f>'Global List of MEAL Indicators'!X53</f>
        <v>1</v>
      </c>
      <c r="AE52" s="225" t="str">
        <f>'Global List of MEAL Indicators'!Y53</f>
        <v>*</v>
      </c>
      <c r="AF52" s="225" t="str">
        <f>'Global List of MEAL Indicators'!Z53</f>
        <v>*</v>
      </c>
      <c r="AG52" s="225" t="str">
        <f>'Global List of MEAL Indicators'!AA53</f>
        <v>*</v>
      </c>
      <c r="AH52" s="225">
        <f>'Global List of MEAL Indicators'!AB53</f>
        <v>2</v>
      </c>
      <c r="AI52" s="225">
        <f>'Global List of MEAL Indicators'!AC53</f>
        <v>1</v>
      </c>
      <c r="AJ52" s="225" t="str">
        <f>'Global List of MEAL Indicators'!AD53</f>
        <v>*</v>
      </c>
      <c r="AK52" s="225">
        <f>'Global List of MEAL Indicators'!AE53</f>
        <v>3</v>
      </c>
      <c r="AL52" s="225">
        <f>'Global List of MEAL Indicators'!AF53</f>
        <v>1</v>
      </c>
      <c r="AM52" s="225">
        <f>'Global List of MEAL Indicators'!AG53</f>
        <v>1</v>
      </c>
      <c r="AN52" s="225" t="str">
        <f>'Global List of MEAL Indicators'!AH53</f>
        <v>*</v>
      </c>
      <c r="AO52" s="225" t="str">
        <f>'Global List of MEAL Indicators'!AI53</f>
        <v>*</v>
      </c>
      <c r="AP52" s="225">
        <f>'Global List of MEAL Indicators'!AJ53</f>
        <v>1</v>
      </c>
      <c r="AQ52" s="225">
        <f>'Global List of MEAL Indicators'!AK53</f>
        <v>2</v>
      </c>
      <c r="AR52" s="83">
        <f t="shared" si="7"/>
        <v>12</v>
      </c>
      <c r="AS52" s="83">
        <f t="shared" si="8"/>
        <v>60</v>
      </c>
      <c r="AT52" s="217">
        <f t="shared" si="9"/>
        <v>0.2</v>
      </c>
      <c r="AU52" s="226">
        <f>'Global List of MEAL Indicators'!AL53</f>
        <v>1</v>
      </c>
      <c r="AV52" s="226" t="str">
        <f>'Global List of MEAL Indicators'!AM53</f>
        <v>*</v>
      </c>
      <c r="AW52" s="226" t="str">
        <f>'Global List of MEAL Indicators'!AN53</f>
        <v>*</v>
      </c>
      <c r="AX52" s="226">
        <f>'Global List of MEAL Indicators'!AO53</f>
        <v>1</v>
      </c>
      <c r="AY52" s="226">
        <f>'Global List of MEAL Indicators'!AP53</f>
        <v>1</v>
      </c>
      <c r="AZ52" s="226">
        <f>'Global List of MEAL Indicators'!AQ53</f>
        <v>2</v>
      </c>
      <c r="BA52" s="83">
        <f t="shared" si="10"/>
        <v>5</v>
      </c>
      <c r="BB52" s="83">
        <f t="shared" si="11"/>
        <v>24</v>
      </c>
      <c r="BC52" s="213">
        <f t="shared" si="12"/>
        <v>0.20833333333333334</v>
      </c>
      <c r="BD52" s="227">
        <f>'Global List of MEAL Indicators'!AR53</f>
        <v>1</v>
      </c>
      <c r="BE52" s="227">
        <f>'Global List of MEAL Indicators'!AS53</f>
        <v>1</v>
      </c>
      <c r="BF52" s="227">
        <f>'Global List of MEAL Indicators'!AT53</f>
        <v>1</v>
      </c>
      <c r="BG52" s="227">
        <f>'Global List of MEAL Indicators'!AU53</f>
        <v>2</v>
      </c>
      <c r="BH52" s="227">
        <f>'Global List of MEAL Indicators'!AV53</f>
        <v>2</v>
      </c>
      <c r="BI52" s="227">
        <f>'Global List of MEAL Indicators'!AW53</f>
        <v>1</v>
      </c>
      <c r="BJ52" s="227" t="str">
        <f>'Global List of MEAL Indicators'!AX53</f>
        <v>*</v>
      </c>
      <c r="BK52" s="227">
        <f>'Global List of MEAL Indicators'!AY53</f>
        <v>3</v>
      </c>
      <c r="BL52" s="227" t="str">
        <f>'Global List of MEAL Indicators'!AZ53</f>
        <v>*</v>
      </c>
      <c r="BM52" s="227">
        <f>'Global List of MEAL Indicators'!BA53</f>
        <v>1</v>
      </c>
      <c r="BN52" s="227">
        <f>'Global List of MEAL Indicators'!BB53</f>
        <v>1</v>
      </c>
      <c r="BO52" s="227">
        <f>'Global List of MEAL Indicators'!BC53</f>
        <v>1</v>
      </c>
      <c r="BP52" s="227" t="str">
        <f>'Global List of MEAL Indicators'!BD53</f>
        <v>*</v>
      </c>
      <c r="BQ52" s="227" t="str">
        <f>'Global List of MEAL Indicators'!BE53</f>
        <v>*</v>
      </c>
      <c r="BR52" s="227">
        <f>'Global List of MEAL Indicators'!BF53</f>
        <v>1</v>
      </c>
      <c r="BS52" s="159">
        <f t="shared" si="13"/>
        <v>15</v>
      </c>
      <c r="BT52" s="159">
        <f t="shared" si="0"/>
        <v>60</v>
      </c>
      <c r="BU52" s="193">
        <f t="shared" si="14"/>
        <v>0.25</v>
      </c>
      <c r="BV52" s="228">
        <f>'Global List of MEAL Indicators'!BG53</f>
        <v>3</v>
      </c>
      <c r="BW52" s="228">
        <f>'Global List of MEAL Indicators'!BH53</f>
        <v>3</v>
      </c>
      <c r="BX52" s="228" t="str">
        <f>'Global List of MEAL Indicators'!BI53</f>
        <v>*</v>
      </c>
      <c r="BY52" s="228" t="str">
        <f>'Global List of MEAL Indicators'!BJ53</f>
        <v>*</v>
      </c>
      <c r="BZ52" s="228" t="str">
        <f>'Global List of MEAL Indicators'!BK53</f>
        <v>*</v>
      </c>
      <c r="CA52" s="228">
        <f>'Global List of MEAL Indicators'!BL53</f>
        <v>3</v>
      </c>
      <c r="CB52" s="228">
        <f>'Global List of MEAL Indicators'!BM53</f>
        <v>1</v>
      </c>
      <c r="CC52" s="228" t="str">
        <f>'Global List of MEAL Indicators'!BN53</f>
        <v>*</v>
      </c>
      <c r="CD52" s="159">
        <f t="shared" si="15"/>
        <v>10</v>
      </c>
      <c r="CE52" s="159">
        <f t="shared" si="16"/>
        <v>32</v>
      </c>
      <c r="CF52" s="202">
        <f t="shared" si="17"/>
        <v>0.3125</v>
      </c>
      <c r="CG52" s="229">
        <f>'Global List of MEAL Indicators'!BO53</f>
        <v>2</v>
      </c>
      <c r="CH52" s="229" t="str">
        <f>'Global List of MEAL Indicators'!BP53</f>
        <v>*</v>
      </c>
      <c r="CI52" s="229">
        <f>'Global List of MEAL Indicators'!BQ53</f>
        <v>3</v>
      </c>
      <c r="CJ52" s="229">
        <f>'Global List of MEAL Indicators'!BR53</f>
        <v>1</v>
      </c>
      <c r="CK52" s="229">
        <f>'Global List of MEAL Indicators'!BS53</f>
        <v>2</v>
      </c>
      <c r="CL52" s="229">
        <f>'Global List of MEAL Indicators'!BT53</f>
        <v>2</v>
      </c>
      <c r="CM52" s="229" t="str">
        <f>'Global List of MEAL Indicators'!BU53</f>
        <v>*</v>
      </c>
      <c r="CN52" s="229" t="str">
        <f>'Global List of MEAL Indicators'!BV53</f>
        <v>*</v>
      </c>
      <c r="CO52" s="229" t="str">
        <f>'Global List of MEAL Indicators'!BW53</f>
        <v>*</v>
      </c>
      <c r="CP52" s="229" t="str">
        <f>'Global List of MEAL Indicators'!BX53</f>
        <v>*</v>
      </c>
      <c r="CQ52" s="229" t="str">
        <f>'Global List of MEAL Indicators'!BY53</f>
        <v>*</v>
      </c>
      <c r="CR52" s="159">
        <f t="shared" si="18"/>
        <v>10</v>
      </c>
      <c r="CS52" s="159">
        <f t="shared" si="19"/>
        <v>44</v>
      </c>
      <c r="CT52" s="217">
        <f t="shared" si="20"/>
        <v>0.22727272727272727</v>
      </c>
      <c r="CU52" s="226">
        <f>'Global List of MEAL Indicators'!BZ53</f>
        <v>2</v>
      </c>
      <c r="CV52" s="226">
        <f>'Global List of MEAL Indicators'!CA53</f>
        <v>2</v>
      </c>
      <c r="CW52" s="226">
        <f>'Global List of MEAL Indicators'!CB53</f>
        <v>4</v>
      </c>
      <c r="CX52" s="226" t="str">
        <f>'Global List of MEAL Indicators'!CC53</f>
        <v>*</v>
      </c>
      <c r="CY52" s="226" t="str">
        <f>'Global List of MEAL Indicators'!CD53</f>
        <v>*</v>
      </c>
      <c r="CZ52" s="170">
        <f t="shared" si="21"/>
        <v>8</v>
      </c>
      <c r="DA52" s="170">
        <f t="shared" si="22"/>
        <v>20</v>
      </c>
      <c r="DB52" s="213">
        <f t="shared" si="23"/>
        <v>0.4</v>
      </c>
      <c r="DC52" s="16"/>
    </row>
    <row r="53" spans="1:107" x14ac:dyDescent="0.25">
      <c r="A53" s="3" t="s">
        <v>86</v>
      </c>
      <c r="B53" s="3">
        <v>2012</v>
      </c>
      <c r="C53" s="334" t="s">
        <v>429</v>
      </c>
      <c r="D53" s="223">
        <f>'Global List of MEAL Indicators'!D54</f>
        <v>4</v>
      </c>
      <c r="E53" s="223">
        <f>'Global List of MEAL Indicators'!E54</f>
        <v>2</v>
      </c>
      <c r="F53" s="223">
        <f>'Global List of MEAL Indicators'!F54</f>
        <v>2</v>
      </c>
      <c r="G53" s="223">
        <f>'Global List of MEAL Indicators'!G54</f>
        <v>1</v>
      </c>
      <c r="H53" s="223">
        <f>'Global List of MEAL Indicators'!H54</f>
        <v>3</v>
      </c>
      <c r="I53" s="223">
        <f>'Global List of MEAL Indicators'!I54</f>
        <v>4</v>
      </c>
      <c r="J53" s="223">
        <f>'Global List of MEAL Indicators'!J54</f>
        <v>4</v>
      </c>
      <c r="K53" s="223">
        <f>'Global List of MEAL Indicators'!K54</f>
        <v>2</v>
      </c>
      <c r="L53" s="223">
        <f>'Global List of MEAL Indicators'!L54</f>
        <v>3</v>
      </c>
      <c r="M53" s="223">
        <f>'Global List of MEAL Indicators'!M54</f>
        <v>2</v>
      </c>
      <c r="N53" s="223">
        <f>'Global List of MEAL Indicators'!N54</f>
        <v>2</v>
      </c>
      <c r="O53" s="223">
        <f>'Global List of MEAL Indicators'!O54</f>
        <v>3</v>
      </c>
      <c r="P53" s="82">
        <f t="shared" si="1"/>
        <v>32</v>
      </c>
      <c r="Q53" s="82">
        <f t="shared" si="2"/>
        <v>48</v>
      </c>
      <c r="R53" s="193">
        <f t="shared" si="3"/>
        <v>0.66666666666666663</v>
      </c>
      <c r="S53" s="224" t="str">
        <f>'Global List of MEAL Indicators'!P54</f>
        <v>*</v>
      </c>
      <c r="T53" s="224" t="str">
        <f>'Global List of MEAL Indicators'!Q54</f>
        <v>*</v>
      </c>
      <c r="U53" s="224" t="str">
        <f>'Global List of MEAL Indicators'!R54</f>
        <v>*</v>
      </c>
      <c r="V53" s="224">
        <f>'Global List of MEAL Indicators'!S54</f>
        <v>4</v>
      </c>
      <c r="W53" s="224">
        <f>'Global List of MEAL Indicators'!T54</f>
        <v>4</v>
      </c>
      <c r="X53" s="224">
        <f>'Global List of MEAL Indicators'!U54</f>
        <v>1</v>
      </c>
      <c r="Y53" s="224">
        <f>'Global List of MEAL Indicators'!V54</f>
        <v>3</v>
      </c>
      <c r="Z53" s="82">
        <f t="shared" si="4"/>
        <v>12</v>
      </c>
      <c r="AA53" s="82">
        <f t="shared" si="5"/>
        <v>28</v>
      </c>
      <c r="AB53" s="202">
        <f t="shared" si="6"/>
        <v>0.42857142857142855</v>
      </c>
      <c r="AC53" s="225">
        <f>'Global List of MEAL Indicators'!W54</f>
        <v>2</v>
      </c>
      <c r="AD53" s="225">
        <f>'Global List of MEAL Indicators'!X54</f>
        <v>2</v>
      </c>
      <c r="AE53" s="225">
        <f>'Global List of MEAL Indicators'!Y54</f>
        <v>2</v>
      </c>
      <c r="AF53" s="225" t="str">
        <f>'Global List of MEAL Indicators'!Z54</f>
        <v>*</v>
      </c>
      <c r="AG53" s="225">
        <f>'Global List of MEAL Indicators'!AA54</f>
        <v>4</v>
      </c>
      <c r="AH53" s="225">
        <f>'Global List of MEAL Indicators'!AB54</f>
        <v>4</v>
      </c>
      <c r="AI53" s="225">
        <f>'Global List of MEAL Indicators'!AC54</f>
        <v>1</v>
      </c>
      <c r="AJ53" s="225">
        <f>'Global List of MEAL Indicators'!AD54</f>
        <v>4</v>
      </c>
      <c r="AK53" s="225" t="str">
        <f>'Global List of MEAL Indicators'!AE54</f>
        <v>*</v>
      </c>
      <c r="AL53" s="225">
        <f>'Global List of MEAL Indicators'!AF54</f>
        <v>4</v>
      </c>
      <c r="AM53" s="225">
        <f>'Global List of MEAL Indicators'!AG54</f>
        <v>4</v>
      </c>
      <c r="AN53" s="225">
        <f>'Global List of MEAL Indicators'!AH54</f>
        <v>3</v>
      </c>
      <c r="AO53" s="225">
        <f>'Global List of MEAL Indicators'!AI54</f>
        <v>2</v>
      </c>
      <c r="AP53" s="225">
        <f>'Global List of MEAL Indicators'!AJ54</f>
        <v>3</v>
      </c>
      <c r="AQ53" s="225">
        <f>'Global List of MEAL Indicators'!AK54</f>
        <v>3</v>
      </c>
      <c r="AR53" s="83">
        <f t="shared" si="7"/>
        <v>38</v>
      </c>
      <c r="AS53" s="83">
        <v>56</v>
      </c>
      <c r="AT53" s="217">
        <f t="shared" si="9"/>
        <v>0.6785714285714286</v>
      </c>
      <c r="AU53" s="226">
        <f>'Global List of MEAL Indicators'!AL54</f>
        <v>4</v>
      </c>
      <c r="AV53" s="226">
        <f>'Global List of MEAL Indicators'!AM54</f>
        <v>3</v>
      </c>
      <c r="AW53" s="226">
        <f>'Global List of MEAL Indicators'!AN54</f>
        <v>4</v>
      </c>
      <c r="AX53" s="226">
        <f>'Global List of MEAL Indicators'!AO54</f>
        <v>1</v>
      </c>
      <c r="AY53" s="226">
        <f>'Global List of MEAL Indicators'!AP54</f>
        <v>2</v>
      </c>
      <c r="AZ53" s="226">
        <f>'Global List of MEAL Indicators'!AQ54</f>
        <v>2</v>
      </c>
      <c r="BA53" s="83">
        <f t="shared" si="10"/>
        <v>16</v>
      </c>
      <c r="BB53" s="83">
        <f t="shared" si="11"/>
        <v>24</v>
      </c>
      <c r="BC53" s="213">
        <f t="shared" si="12"/>
        <v>0.66666666666666663</v>
      </c>
      <c r="BD53" s="227">
        <f>'Global List of MEAL Indicators'!AR54</f>
        <v>4</v>
      </c>
      <c r="BE53" s="227">
        <f>'Global List of MEAL Indicators'!AS54</f>
        <v>4</v>
      </c>
      <c r="BF53" s="227">
        <f>'Global List of MEAL Indicators'!AT54</f>
        <v>4</v>
      </c>
      <c r="BG53" s="227">
        <f>'Global List of MEAL Indicators'!AU54</f>
        <v>4</v>
      </c>
      <c r="BH53" s="227">
        <f>'Global List of MEAL Indicators'!AV54</f>
        <v>2</v>
      </c>
      <c r="BI53" s="227">
        <f>'Global List of MEAL Indicators'!AW54</f>
        <v>4</v>
      </c>
      <c r="BJ53" s="227">
        <f>'Global List of MEAL Indicators'!AX54</f>
        <v>4</v>
      </c>
      <c r="BK53" s="227">
        <f>'Global List of MEAL Indicators'!AY54</f>
        <v>4</v>
      </c>
      <c r="BL53" s="227">
        <f>'Global List of MEAL Indicators'!AZ54</f>
        <v>2</v>
      </c>
      <c r="BM53" s="227" t="str">
        <f>'Global List of MEAL Indicators'!BA54</f>
        <v>*</v>
      </c>
      <c r="BN53" s="227">
        <f>'Global List of MEAL Indicators'!BB54</f>
        <v>4</v>
      </c>
      <c r="BO53" s="227">
        <f>'Global List of MEAL Indicators'!BC54</f>
        <v>4</v>
      </c>
      <c r="BP53" s="227" t="str">
        <f>'Global List of MEAL Indicators'!BD54</f>
        <v>*</v>
      </c>
      <c r="BQ53" s="227">
        <f>'Global List of MEAL Indicators'!BE54</f>
        <v>2</v>
      </c>
      <c r="BR53" s="227" t="str">
        <f>'Global List of MEAL Indicators'!BF54</f>
        <v>*</v>
      </c>
      <c r="BS53" s="159">
        <f t="shared" si="13"/>
        <v>42</v>
      </c>
      <c r="BT53" s="159">
        <f t="shared" si="0"/>
        <v>60</v>
      </c>
      <c r="BU53" s="193">
        <f t="shared" si="14"/>
        <v>0.7</v>
      </c>
      <c r="BV53" s="228">
        <f>'Global List of MEAL Indicators'!BG54</f>
        <v>4</v>
      </c>
      <c r="BW53" s="228">
        <f>'Global List of MEAL Indicators'!BH54</f>
        <v>4</v>
      </c>
      <c r="BX53" s="228" t="str">
        <f>'Global List of MEAL Indicators'!BI54</f>
        <v>*</v>
      </c>
      <c r="BY53" s="228" t="str">
        <f>'Global List of MEAL Indicators'!BJ54</f>
        <v>*</v>
      </c>
      <c r="BZ53" s="228">
        <f>'Global List of MEAL Indicators'!BK54</f>
        <v>3</v>
      </c>
      <c r="CA53" s="228">
        <f>'Global List of MEAL Indicators'!BL54</f>
        <v>2</v>
      </c>
      <c r="CB53" s="228">
        <f>'Global List of MEAL Indicators'!BM54</f>
        <v>3</v>
      </c>
      <c r="CC53" s="228" t="str">
        <f>'Global List of MEAL Indicators'!BN54</f>
        <v>*</v>
      </c>
      <c r="CD53" s="159">
        <f t="shared" si="15"/>
        <v>16</v>
      </c>
      <c r="CE53" s="159">
        <f t="shared" si="16"/>
        <v>32</v>
      </c>
      <c r="CF53" s="202">
        <f t="shared" si="17"/>
        <v>0.5</v>
      </c>
      <c r="CG53" s="229">
        <f>'Global List of MEAL Indicators'!BO54</f>
        <v>4</v>
      </c>
      <c r="CH53" s="229">
        <f>'Global List of MEAL Indicators'!BP54</f>
        <v>2</v>
      </c>
      <c r="CI53" s="229">
        <f>'Global List of MEAL Indicators'!BQ54</f>
        <v>4</v>
      </c>
      <c r="CJ53" s="229">
        <f>'Global List of MEAL Indicators'!BR54</f>
        <v>1</v>
      </c>
      <c r="CK53" s="229">
        <f>'Global List of MEAL Indicators'!BS54</f>
        <v>2</v>
      </c>
      <c r="CL53" s="229">
        <f>'Global List of MEAL Indicators'!BT54</f>
        <v>2</v>
      </c>
      <c r="CM53" s="229">
        <f>'Global List of MEAL Indicators'!BU54</f>
        <v>2</v>
      </c>
      <c r="CN53" s="229">
        <f>'Global List of MEAL Indicators'!BV54</f>
        <v>4</v>
      </c>
      <c r="CO53" s="229">
        <f>'Global List of MEAL Indicators'!BW54</f>
        <v>3</v>
      </c>
      <c r="CP53" s="229">
        <f>'Global List of MEAL Indicators'!BX54</f>
        <v>2</v>
      </c>
      <c r="CQ53" s="229">
        <f>'Global List of MEAL Indicators'!BY54</f>
        <v>3</v>
      </c>
      <c r="CR53" s="159">
        <f t="shared" si="18"/>
        <v>29</v>
      </c>
      <c r="CS53" s="159">
        <f t="shared" si="19"/>
        <v>44</v>
      </c>
      <c r="CT53" s="217">
        <f t="shared" si="20"/>
        <v>0.65909090909090906</v>
      </c>
      <c r="CU53" s="226">
        <f>'Global List of MEAL Indicators'!BZ54</f>
        <v>4</v>
      </c>
      <c r="CV53" s="226">
        <f>'Global List of MEAL Indicators'!CA54</f>
        <v>4</v>
      </c>
      <c r="CW53" s="226">
        <f>'Global List of MEAL Indicators'!CB54</f>
        <v>4</v>
      </c>
      <c r="CX53" s="226" t="str">
        <f>'Global List of MEAL Indicators'!CC54</f>
        <v>*</v>
      </c>
      <c r="CY53" s="226">
        <f>'Global List of MEAL Indicators'!CD54</f>
        <v>3</v>
      </c>
      <c r="CZ53" s="170">
        <f t="shared" si="21"/>
        <v>15</v>
      </c>
      <c r="DA53" s="170">
        <f t="shared" si="22"/>
        <v>20</v>
      </c>
      <c r="DB53" s="213">
        <f t="shared" si="23"/>
        <v>0.75</v>
      </c>
      <c r="DC53" s="16"/>
    </row>
    <row r="54" spans="1:107" x14ac:dyDescent="0.25">
      <c r="A54" s="3" t="s">
        <v>87</v>
      </c>
      <c r="B54" s="3">
        <v>2015</v>
      </c>
      <c r="C54" s="334" t="s">
        <v>428</v>
      </c>
      <c r="D54" s="223">
        <f>'Global List of MEAL Indicators'!D55</f>
        <v>4</v>
      </c>
      <c r="E54" s="223">
        <f>'Global List of MEAL Indicators'!E55</f>
        <v>1</v>
      </c>
      <c r="F54" s="223">
        <f>'Global List of MEAL Indicators'!F55</f>
        <v>4</v>
      </c>
      <c r="G54" s="223">
        <f>'Global List of MEAL Indicators'!G55</f>
        <v>1</v>
      </c>
      <c r="H54" s="223">
        <f>'Global List of MEAL Indicators'!H55</f>
        <v>1</v>
      </c>
      <c r="I54" s="223" t="str">
        <f>'Global List of MEAL Indicators'!I55</f>
        <v>*</v>
      </c>
      <c r="J54" s="223" t="str">
        <f>'Global List of MEAL Indicators'!J55</f>
        <v>*</v>
      </c>
      <c r="K54" s="223" t="str">
        <f>'Global List of MEAL Indicators'!K55</f>
        <v>*</v>
      </c>
      <c r="L54" s="223">
        <f>'Global List of MEAL Indicators'!L55</f>
        <v>2</v>
      </c>
      <c r="M54" s="223">
        <f>'Global List of MEAL Indicators'!M55</f>
        <v>1</v>
      </c>
      <c r="N54" s="223">
        <f>'Global List of MEAL Indicators'!N55</f>
        <v>1</v>
      </c>
      <c r="O54" s="223">
        <f>'Global List of MEAL Indicators'!O55</f>
        <v>1</v>
      </c>
      <c r="P54" s="82">
        <f t="shared" si="1"/>
        <v>16</v>
      </c>
      <c r="Q54" s="82">
        <f t="shared" si="2"/>
        <v>48</v>
      </c>
      <c r="R54" s="193">
        <f t="shared" si="3"/>
        <v>0.33333333333333331</v>
      </c>
      <c r="S54" s="224" t="str">
        <f>'Global List of MEAL Indicators'!P55</f>
        <v>*</v>
      </c>
      <c r="T54" s="224" t="str">
        <f>'Global List of MEAL Indicators'!Q55</f>
        <v>*</v>
      </c>
      <c r="U54" s="224" t="str">
        <f>'Global List of MEAL Indicators'!R55</f>
        <v>*</v>
      </c>
      <c r="V54" s="224">
        <f>'Global List of MEAL Indicators'!S55</f>
        <v>1</v>
      </c>
      <c r="W54" s="224">
        <f>'Global List of MEAL Indicators'!T55</f>
        <v>1</v>
      </c>
      <c r="X54" s="224">
        <f>'Global List of MEAL Indicators'!U55</f>
        <v>2</v>
      </c>
      <c r="Y54" s="224" t="str">
        <f>'Global List of MEAL Indicators'!V55</f>
        <v>*</v>
      </c>
      <c r="Z54" s="82">
        <f t="shared" si="4"/>
        <v>4</v>
      </c>
      <c r="AA54" s="82">
        <f t="shared" si="5"/>
        <v>28</v>
      </c>
      <c r="AB54" s="202">
        <f t="shared" si="6"/>
        <v>0.14285714285714285</v>
      </c>
      <c r="AC54" s="225">
        <f>'Global List of MEAL Indicators'!W55</f>
        <v>2</v>
      </c>
      <c r="AD54" s="225">
        <f>'Global List of MEAL Indicators'!X55</f>
        <v>1</v>
      </c>
      <c r="AE54" s="225">
        <f>'Global List of MEAL Indicators'!Y55</f>
        <v>2</v>
      </c>
      <c r="AF54" s="225" t="str">
        <f>'Global List of MEAL Indicators'!Z55</f>
        <v>*</v>
      </c>
      <c r="AG54" s="225">
        <f>'Global List of MEAL Indicators'!AA55</f>
        <v>4</v>
      </c>
      <c r="AH54" s="225">
        <f>'Global List of MEAL Indicators'!AB55</f>
        <v>1</v>
      </c>
      <c r="AI54" s="225">
        <f>'Global List of MEAL Indicators'!AC55</f>
        <v>4</v>
      </c>
      <c r="AJ54" s="225" t="str">
        <f>'Global List of MEAL Indicators'!AD55</f>
        <v>*</v>
      </c>
      <c r="AK54" s="225">
        <f>'Global List of MEAL Indicators'!AE55</f>
        <v>2</v>
      </c>
      <c r="AL54" s="225">
        <f>'Global List of MEAL Indicators'!AF55</f>
        <v>4</v>
      </c>
      <c r="AM54" s="225">
        <f>'Global List of MEAL Indicators'!AG55</f>
        <v>1</v>
      </c>
      <c r="AN54" s="225">
        <f>'Global List of MEAL Indicators'!AH55</f>
        <v>4</v>
      </c>
      <c r="AO54" s="225">
        <f>'Global List of MEAL Indicators'!AI55</f>
        <v>4</v>
      </c>
      <c r="AP54" s="225">
        <f>'Global List of MEAL Indicators'!AJ55</f>
        <v>1</v>
      </c>
      <c r="AQ54" s="225">
        <f>'Global List of MEAL Indicators'!AK55</f>
        <v>2</v>
      </c>
      <c r="AR54" s="83">
        <f t="shared" si="7"/>
        <v>32</v>
      </c>
      <c r="AS54" s="83">
        <f t="shared" si="8"/>
        <v>60</v>
      </c>
      <c r="AT54" s="217">
        <f t="shared" si="9"/>
        <v>0.53333333333333333</v>
      </c>
      <c r="AU54" s="226">
        <f>'Global List of MEAL Indicators'!AL55</f>
        <v>2</v>
      </c>
      <c r="AV54" s="226">
        <f>'Global List of MEAL Indicators'!AM55</f>
        <v>1</v>
      </c>
      <c r="AW54" s="226">
        <f>'Global List of MEAL Indicators'!AN55</f>
        <v>3</v>
      </c>
      <c r="AX54" s="226">
        <f>'Global List of MEAL Indicators'!AO55</f>
        <v>1</v>
      </c>
      <c r="AY54" s="226">
        <f>'Global List of MEAL Indicators'!AP55</f>
        <v>1</v>
      </c>
      <c r="AZ54" s="226">
        <f>'Global List of MEAL Indicators'!AQ55</f>
        <v>1</v>
      </c>
      <c r="BA54" s="83">
        <f t="shared" si="10"/>
        <v>9</v>
      </c>
      <c r="BB54" s="83">
        <f t="shared" si="11"/>
        <v>24</v>
      </c>
      <c r="BC54" s="213">
        <f t="shared" si="12"/>
        <v>0.375</v>
      </c>
      <c r="BD54" s="227">
        <f>'Global List of MEAL Indicators'!AR55</f>
        <v>1</v>
      </c>
      <c r="BE54" s="227">
        <f>'Global List of MEAL Indicators'!AS55</f>
        <v>2</v>
      </c>
      <c r="BF54" s="227">
        <f>'Global List of MEAL Indicators'!AT55</f>
        <v>3</v>
      </c>
      <c r="BG54" s="227">
        <f>'Global List of MEAL Indicators'!AU55</f>
        <v>3</v>
      </c>
      <c r="BH54" s="227">
        <f>'Global List of MEAL Indicators'!AV55</f>
        <v>1</v>
      </c>
      <c r="BI54" s="227">
        <f>'Global List of MEAL Indicators'!AW55</f>
        <v>2</v>
      </c>
      <c r="BJ54" s="227" t="str">
        <f>'Global List of MEAL Indicators'!AX55</f>
        <v>*</v>
      </c>
      <c r="BK54" s="227">
        <f>'Global List of MEAL Indicators'!AY55</f>
        <v>4</v>
      </c>
      <c r="BL54" s="227" t="str">
        <f>'Global List of MEAL Indicators'!AZ55</f>
        <v>*</v>
      </c>
      <c r="BM54" s="227" t="str">
        <f>'Global List of MEAL Indicators'!BA55</f>
        <v>*</v>
      </c>
      <c r="BN54" s="227">
        <f>'Global List of MEAL Indicators'!BB55</f>
        <v>2</v>
      </c>
      <c r="BO54" s="227">
        <f>'Global List of MEAL Indicators'!BC55</f>
        <v>2</v>
      </c>
      <c r="BP54" s="227">
        <f>'Global List of MEAL Indicators'!BD55</f>
        <v>4</v>
      </c>
      <c r="BQ54" s="227" t="str">
        <f>'Global List of MEAL Indicators'!BE55</f>
        <v>*</v>
      </c>
      <c r="BR54" s="227">
        <f>'Global List of MEAL Indicators'!BF55</f>
        <v>1</v>
      </c>
      <c r="BS54" s="159">
        <f t="shared" si="13"/>
        <v>25</v>
      </c>
      <c r="BT54" s="159">
        <f t="shared" si="0"/>
        <v>60</v>
      </c>
      <c r="BU54" s="193">
        <f t="shared" si="14"/>
        <v>0.41666666666666669</v>
      </c>
      <c r="BV54" s="228">
        <f>'Global List of MEAL Indicators'!BG55</f>
        <v>4</v>
      </c>
      <c r="BW54" s="228">
        <f>'Global List of MEAL Indicators'!BH55</f>
        <v>4</v>
      </c>
      <c r="BX54" s="228">
        <f>'Global List of MEAL Indicators'!BI55</f>
        <v>2</v>
      </c>
      <c r="BY54" s="228">
        <f>'Global List of MEAL Indicators'!BJ55</f>
        <v>2</v>
      </c>
      <c r="BZ54" s="228">
        <f>'Global List of MEAL Indicators'!BK55</f>
        <v>3</v>
      </c>
      <c r="CA54" s="228">
        <f>'Global List of MEAL Indicators'!BL55</f>
        <v>3</v>
      </c>
      <c r="CB54" s="228">
        <f>'Global List of MEAL Indicators'!BM55</f>
        <v>1</v>
      </c>
      <c r="CC54" s="228" t="str">
        <f>'Global List of MEAL Indicators'!BN55</f>
        <v>*</v>
      </c>
      <c r="CD54" s="159">
        <f t="shared" si="15"/>
        <v>19</v>
      </c>
      <c r="CE54" s="159">
        <f t="shared" si="16"/>
        <v>32</v>
      </c>
      <c r="CF54" s="202">
        <f t="shared" si="17"/>
        <v>0.59375</v>
      </c>
      <c r="CG54" s="229">
        <f>'Global List of MEAL Indicators'!BO55</f>
        <v>2</v>
      </c>
      <c r="CH54" s="229" t="str">
        <f>'Global List of MEAL Indicators'!BP55</f>
        <v>*</v>
      </c>
      <c r="CI54" s="229">
        <f>'Global List of MEAL Indicators'!BQ55</f>
        <v>4</v>
      </c>
      <c r="CJ54" s="229">
        <f>'Global List of MEAL Indicators'!BR55</f>
        <v>1</v>
      </c>
      <c r="CK54" s="229">
        <f>'Global List of MEAL Indicators'!BS55</f>
        <v>2</v>
      </c>
      <c r="CL54" s="229">
        <f>'Global List of MEAL Indicators'!BT55</f>
        <v>2</v>
      </c>
      <c r="CM54" s="229">
        <f>'Global List of MEAL Indicators'!BU55</f>
        <v>3</v>
      </c>
      <c r="CN54" s="229">
        <f>'Global List of MEAL Indicators'!BV55</f>
        <v>2</v>
      </c>
      <c r="CO54" s="229">
        <f>'Global List of MEAL Indicators'!BW55</f>
        <v>2</v>
      </c>
      <c r="CP54" s="229">
        <f>'Global List of MEAL Indicators'!BX55</f>
        <v>1</v>
      </c>
      <c r="CQ54" s="229">
        <f>'Global List of MEAL Indicators'!BY55</f>
        <v>2</v>
      </c>
      <c r="CR54" s="159">
        <f t="shared" si="18"/>
        <v>21</v>
      </c>
      <c r="CS54" s="159">
        <f t="shared" si="19"/>
        <v>44</v>
      </c>
      <c r="CT54" s="217">
        <f t="shared" si="20"/>
        <v>0.47727272727272729</v>
      </c>
      <c r="CU54" s="226">
        <f>'Global List of MEAL Indicators'!BZ55</f>
        <v>4</v>
      </c>
      <c r="CV54" s="226">
        <f>'Global List of MEAL Indicators'!CA55</f>
        <v>3</v>
      </c>
      <c r="CW54" s="226">
        <f>'Global List of MEAL Indicators'!CB55</f>
        <v>2</v>
      </c>
      <c r="CX54" s="226" t="str">
        <f>'Global List of MEAL Indicators'!CC55</f>
        <v>*</v>
      </c>
      <c r="CY54" s="226">
        <f>'Global List of MEAL Indicators'!CD55</f>
        <v>3</v>
      </c>
      <c r="CZ54" s="170">
        <f t="shared" si="21"/>
        <v>12</v>
      </c>
      <c r="DA54" s="170">
        <f t="shared" si="22"/>
        <v>20</v>
      </c>
      <c r="DB54" s="213">
        <f t="shared" si="23"/>
        <v>0.6</v>
      </c>
      <c r="DC54" s="16"/>
    </row>
    <row r="55" spans="1:107" ht="15.75" customHeight="1" x14ac:dyDescent="0.25">
      <c r="A55" s="3" t="s">
        <v>88</v>
      </c>
      <c r="B55" s="3">
        <v>2013</v>
      </c>
      <c r="C55" s="334" t="s">
        <v>429</v>
      </c>
      <c r="D55" s="223">
        <f>'Global List of MEAL Indicators'!D56</f>
        <v>4</v>
      </c>
      <c r="E55" s="223">
        <f>'Global List of MEAL Indicators'!E56</f>
        <v>2</v>
      </c>
      <c r="F55" s="223">
        <f>'Global List of MEAL Indicators'!F56</f>
        <v>2</v>
      </c>
      <c r="G55" s="223">
        <f>'Global List of MEAL Indicators'!G56</f>
        <v>1</v>
      </c>
      <c r="H55" s="223">
        <f>'Global List of MEAL Indicators'!H56</f>
        <v>1</v>
      </c>
      <c r="I55" s="223">
        <f>'Global List of MEAL Indicators'!I56</f>
        <v>1</v>
      </c>
      <c r="J55" s="223" t="str">
        <f>'Global List of MEAL Indicators'!J56</f>
        <v>*</v>
      </c>
      <c r="K55" s="223" t="str">
        <f>'Global List of MEAL Indicators'!K56</f>
        <v>*</v>
      </c>
      <c r="L55" s="223">
        <f>'Global List of MEAL Indicators'!L56</f>
        <v>2</v>
      </c>
      <c r="M55" s="223">
        <f>'Global List of MEAL Indicators'!M56</f>
        <v>4</v>
      </c>
      <c r="N55" s="223">
        <f>'Global List of MEAL Indicators'!N56</f>
        <v>1</v>
      </c>
      <c r="O55" s="223">
        <f>'Global List of MEAL Indicators'!O56</f>
        <v>1</v>
      </c>
      <c r="P55" s="82">
        <f t="shared" si="1"/>
        <v>19</v>
      </c>
      <c r="Q55" s="82">
        <f t="shared" si="2"/>
        <v>48</v>
      </c>
      <c r="R55" s="193">
        <f t="shared" si="3"/>
        <v>0.39583333333333331</v>
      </c>
      <c r="S55" s="224">
        <f>'Global List of MEAL Indicators'!P56</f>
        <v>2</v>
      </c>
      <c r="T55" s="224" t="str">
        <f>'Global List of MEAL Indicators'!Q56</f>
        <v>*</v>
      </c>
      <c r="U55" s="224" t="str">
        <f>'Global List of MEAL Indicators'!R56</f>
        <v>*</v>
      </c>
      <c r="V55" s="224">
        <f>'Global List of MEAL Indicators'!S56</f>
        <v>2</v>
      </c>
      <c r="W55" s="224">
        <f>'Global List of MEAL Indicators'!T56</f>
        <v>1</v>
      </c>
      <c r="X55" s="224">
        <f>'Global List of MEAL Indicators'!U56</f>
        <v>2</v>
      </c>
      <c r="Y55" s="224">
        <f>'Global List of MEAL Indicators'!V56</f>
        <v>3</v>
      </c>
      <c r="Z55" s="82">
        <f t="shared" si="4"/>
        <v>10</v>
      </c>
      <c r="AA55" s="82">
        <f t="shared" si="5"/>
        <v>28</v>
      </c>
      <c r="AB55" s="202">
        <f t="shared" si="6"/>
        <v>0.35714285714285715</v>
      </c>
      <c r="AC55" s="225">
        <f>'Global List of MEAL Indicators'!W56</f>
        <v>3</v>
      </c>
      <c r="AD55" s="225">
        <f>'Global List of MEAL Indicators'!X56</f>
        <v>2</v>
      </c>
      <c r="AE55" s="225" t="str">
        <f>'Global List of MEAL Indicators'!Y56</f>
        <v>*</v>
      </c>
      <c r="AF55" s="225">
        <f>'Global List of MEAL Indicators'!Z56</f>
        <v>3</v>
      </c>
      <c r="AG55" s="225">
        <f>'Global List of MEAL Indicators'!AA56</f>
        <v>3</v>
      </c>
      <c r="AH55" s="225">
        <f>'Global List of MEAL Indicators'!AB56</f>
        <v>4</v>
      </c>
      <c r="AI55" s="225">
        <f>'Global List of MEAL Indicators'!AC56</f>
        <v>4</v>
      </c>
      <c r="AJ55" s="225">
        <f>'Global List of MEAL Indicators'!AD56</f>
        <v>3</v>
      </c>
      <c r="AK55" s="225" t="str">
        <f>'Global List of MEAL Indicators'!AE56</f>
        <v>*</v>
      </c>
      <c r="AL55" s="225">
        <f>'Global List of MEAL Indicators'!AF56</f>
        <v>4</v>
      </c>
      <c r="AM55" s="225">
        <f>'Global List of MEAL Indicators'!AG56</f>
        <v>4</v>
      </c>
      <c r="AN55" s="225">
        <f>'Global List of MEAL Indicators'!AH56</f>
        <v>3</v>
      </c>
      <c r="AO55" s="225">
        <f>'Global List of MEAL Indicators'!AI56</f>
        <v>3</v>
      </c>
      <c r="AP55" s="225">
        <f>'Global List of MEAL Indicators'!AJ56</f>
        <v>2</v>
      </c>
      <c r="AQ55" s="225">
        <f>'Global List of MEAL Indicators'!AK56</f>
        <v>4</v>
      </c>
      <c r="AR55" s="83">
        <f t="shared" si="7"/>
        <v>42</v>
      </c>
      <c r="AS55" s="83">
        <v>56</v>
      </c>
      <c r="AT55" s="217">
        <f t="shared" si="9"/>
        <v>0.75</v>
      </c>
      <c r="AU55" s="226">
        <f>'Global List of MEAL Indicators'!AL56</f>
        <v>1</v>
      </c>
      <c r="AV55" s="226">
        <f>'Global List of MEAL Indicators'!AM56</f>
        <v>3</v>
      </c>
      <c r="AW55" s="226" t="str">
        <f>'Global List of MEAL Indicators'!AN56</f>
        <v>*</v>
      </c>
      <c r="AX55" s="226">
        <f>'Global List of MEAL Indicators'!AO56</f>
        <v>4</v>
      </c>
      <c r="AY55" s="226">
        <f>'Global List of MEAL Indicators'!AP56</f>
        <v>1</v>
      </c>
      <c r="AZ55" s="226">
        <f>'Global List of MEAL Indicators'!AQ56</f>
        <v>1</v>
      </c>
      <c r="BA55" s="83">
        <f t="shared" si="10"/>
        <v>10</v>
      </c>
      <c r="BB55" s="83">
        <f t="shared" si="11"/>
        <v>24</v>
      </c>
      <c r="BC55" s="213">
        <f t="shared" si="12"/>
        <v>0.41666666666666669</v>
      </c>
      <c r="BD55" s="227">
        <f>'Global List of MEAL Indicators'!AR56</f>
        <v>3</v>
      </c>
      <c r="BE55" s="227">
        <f>'Global List of MEAL Indicators'!AS56</f>
        <v>2</v>
      </c>
      <c r="BF55" s="227">
        <f>'Global List of MEAL Indicators'!AT56</f>
        <v>3</v>
      </c>
      <c r="BG55" s="227">
        <f>'Global List of MEAL Indicators'!AU56</f>
        <v>4</v>
      </c>
      <c r="BH55" s="227">
        <f>'Global List of MEAL Indicators'!AV56</f>
        <v>4</v>
      </c>
      <c r="BI55" s="227">
        <f>'Global List of MEAL Indicators'!AW56</f>
        <v>3</v>
      </c>
      <c r="BJ55" s="227">
        <f>'Global List of MEAL Indicators'!AX56</f>
        <v>1</v>
      </c>
      <c r="BK55" s="227">
        <f>'Global List of MEAL Indicators'!AY56</f>
        <v>1</v>
      </c>
      <c r="BL55" s="227">
        <f>'Global List of MEAL Indicators'!AZ56</f>
        <v>2</v>
      </c>
      <c r="BM55" s="227" t="str">
        <f>'Global List of MEAL Indicators'!BA56</f>
        <v>*</v>
      </c>
      <c r="BN55" s="227">
        <f>'Global List of MEAL Indicators'!BB56</f>
        <v>4</v>
      </c>
      <c r="BO55" s="227">
        <f>'Global List of MEAL Indicators'!BC56</f>
        <v>4</v>
      </c>
      <c r="BP55" s="227">
        <f>'Global List of MEAL Indicators'!BD56</f>
        <v>1</v>
      </c>
      <c r="BQ55" s="227" t="str">
        <f>'Global List of MEAL Indicators'!BE56</f>
        <v>*</v>
      </c>
      <c r="BR55" s="227">
        <f>'Global List of MEAL Indicators'!BF56</f>
        <v>4</v>
      </c>
      <c r="BS55" s="159">
        <f t="shared" si="13"/>
        <v>36</v>
      </c>
      <c r="BT55" s="159">
        <f t="shared" si="0"/>
        <v>60</v>
      </c>
      <c r="BU55" s="193">
        <f t="shared" si="14"/>
        <v>0.6</v>
      </c>
      <c r="BV55" s="228">
        <f>'Global List of MEAL Indicators'!BG56</f>
        <v>4</v>
      </c>
      <c r="BW55" s="228">
        <f>'Global List of MEAL Indicators'!BH56</f>
        <v>2</v>
      </c>
      <c r="BX55" s="228">
        <f>'Global List of MEAL Indicators'!BI56</f>
        <v>3</v>
      </c>
      <c r="BY55" s="228">
        <f>'Global List of MEAL Indicators'!BJ56</f>
        <v>3</v>
      </c>
      <c r="BZ55" s="228">
        <f>'Global List of MEAL Indicators'!BK56</f>
        <v>3</v>
      </c>
      <c r="CA55" s="228">
        <f>'Global List of MEAL Indicators'!BL56</f>
        <v>3</v>
      </c>
      <c r="CB55" s="228" t="str">
        <f>'Global List of MEAL Indicators'!BM56</f>
        <v>*</v>
      </c>
      <c r="CC55" s="228" t="str">
        <f>'Global List of MEAL Indicators'!BN56</f>
        <v>*</v>
      </c>
      <c r="CD55" s="159">
        <f t="shared" si="15"/>
        <v>18</v>
      </c>
      <c r="CE55" s="159">
        <f t="shared" si="16"/>
        <v>32</v>
      </c>
      <c r="CF55" s="202">
        <f t="shared" si="17"/>
        <v>0.5625</v>
      </c>
      <c r="CG55" s="229">
        <f>'Global List of MEAL Indicators'!BO56</f>
        <v>3</v>
      </c>
      <c r="CH55" s="229">
        <f>'Global List of MEAL Indicators'!BP56</f>
        <v>4</v>
      </c>
      <c r="CI55" s="229">
        <f>'Global List of MEAL Indicators'!BQ56</f>
        <v>2</v>
      </c>
      <c r="CJ55" s="229">
        <f>'Global List of MEAL Indicators'!BR56</f>
        <v>4</v>
      </c>
      <c r="CK55" s="229">
        <f>'Global List of MEAL Indicators'!BS56</f>
        <v>2</v>
      </c>
      <c r="CL55" s="229">
        <f>'Global List of MEAL Indicators'!BT56</f>
        <v>3</v>
      </c>
      <c r="CM55" s="229">
        <f>'Global List of MEAL Indicators'!BU56</f>
        <v>4</v>
      </c>
      <c r="CN55" s="229">
        <f>'Global List of MEAL Indicators'!BV56</f>
        <v>1</v>
      </c>
      <c r="CO55" s="229">
        <f>'Global List of MEAL Indicators'!BW56</f>
        <v>1</v>
      </c>
      <c r="CP55" s="229">
        <f>'Global List of MEAL Indicators'!BX56</f>
        <v>1</v>
      </c>
      <c r="CQ55" s="229">
        <f>'Global List of MEAL Indicators'!BY56</f>
        <v>1</v>
      </c>
      <c r="CR55" s="159">
        <f t="shared" si="18"/>
        <v>26</v>
      </c>
      <c r="CS55" s="159">
        <f t="shared" si="19"/>
        <v>44</v>
      </c>
      <c r="CT55" s="217">
        <f t="shared" si="20"/>
        <v>0.59090909090909094</v>
      </c>
      <c r="CU55" s="226">
        <f>'Global List of MEAL Indicators'!BZ56</f>
        <v>2</v>
      </c>
      <c r="CV55" s="226">
        <f>'Global List of MEAL Indicators'!CA56</f>
        <v>2</v>
      </c>
      <c r="CW55" s="226">
        <f>'Global List of MEAL Indicators'!CB56</f>
        <v>2</v>
      </c>
      <c r="CX55" s="226">
        <f>'Global List of MEAL Indicators'!CC56</f>
        <v>2</v>
      </c>
      <c r="CY55" s="226">
        <f>'Global List of MEAL Indicators'!CD56</f>
        <v>2</v>
      </c>
      <c r="CZ55" s="170">
        <f t="shared" si="21"/>
        <v>10</v>
      </c>
      <c r="DA55" s="170">
        <f t="shared" si="22"/>
        <v>20</v>
      </c>
      <c r="DB55" s="213">
        <f t="shared" si="23"/>
        <v>0.5</v>
      </c>
      <c r="DC55" s="16"/>
    </row>
    <row r="56" spans="1:107" x14ac:dyDescent="0.25">
      <c r="A56" s="3" t="s">
        <v>89</v>
      </c>
      <c r="B56" s="3">
        <v>2013</v>
      </c>
      <c r="C56" s="334" t="s">
        <v>429</v>
      </c>
      <c r="D56" s="223">
        <f>'Global List of MEAL Indicators'!D57</f>
        <v>4</v>
      </c>
      <c r="E56" s="223">
        <f>'Global List of MEAL Indicators'!E57</f>
        <v>3</v>
      </c>
      <c r="F56" s="223">
        <f>'Global List of MEAL Indicators'!F57</f>
        <v>3</v>
      </c>
      <c r="G56" s="223">
        <f>'Global List of MEAL Indicators'!G57</f>
        <v>2</v>
      </c>
      <c r="H56" s="223">
        <f>'Global List of MEAL Indicators'!H57</f>
        <v>1</v>
      </c>
      <c r="I56" s="223">
        <f>'Global List of MEAL Indicators'!I57</f>
        <v>1</v>
      </c>
      <c r="J56" s="223" t="str">
        <f>'Global List of MEAL Indicators'!J57</f>
        <v>*</v>
      </c>
      <c r="K56" s="223" t="str">
        <f>'Global List of MEAL Indicators'!K57</f>
        <v>*</v>
      </c>
      <c r="L56" s="223">
        <f>'Global List of MEAL Indicators'!L57</f>
        <v>2</v>
      </c>
      <c r="M56" s="223">
        <f>'Global List of MEAL Indicators'!M57</f>
        <v>4</v>
      </c>
      <c r="N56" s="223">
        <f>'Global List of MEAL Indicators'!N57</f>
        <v>1</v>
      </c>
      <c r="O56" s="223">
        <f>'Global List of MEAL Indicators'!O57</f>
        <v>3</v>
      </c>
      <c r="P56" s="82">
        <f t="shared" si="1"/>
        <v>24</v>
      </c>
      <c r="Q56" s="82">
        <f t="shared" si="2"/>
        <v>48</v>
      </c>
      <c r="R56" s="193">
        <f t="shared" si="3"/>
        <v>0.5</v>
      </c>
      <c r="S56" s="224">
        <f>'Global List of MEAL Indicators'!P57</f>
        <v>3</v>
      </c>
      <c r="T56" s="224">
        <f>'Global List of MEAL Indicators'!Q57</f>
        <v>1</v>
      </c>
      <c r="U56" s="224">
        <f>'Global List of MEAL Indicators'!R57</f>
        <v>1</v>
      </c>
      <c r="V56" s="224">
        <f>'Global List of MEAL Indicators'!S57</f>
        <v>2</v>
      </c>
      <c r="W56" s="224">
        <f>'Global List of MEAL Indicators'!T57</f>
        <v>1</v>
      </c>
      <c r="X56" s="224">
        <f>'Global List of MEAL Indicators'!U57</f>
        <v>3</v>
      </c>
      <c r="Y56" s="224" t="str">
        <f>'Global List of MEAL Indicators'!V57</f>
        <v>*</v>
      </c>
      <c r="Z56" s="82">
        <f t="shared" si="4"/>
        <v>11</v>
      </c>
      <c r="AA56" s="82">
        <f t="shared" si="5"/>
        <v>28</v>
      </c>
      <c r="AB56" s="202">
        <f t="shared" si="6"/>
        <v>0.39285714285714285</v>
      </c>
      <c r="AC56" s="225">
        <f>'Global List of MEAL Indicators'!W57</f>
        <v>4</v>
      </c>
      <c r="AD56" s="225" t="str">
        <f>'Global List of MEAL Indicators'!X57</f>
        <v>*</v>
      </c>
      <c r="AE56" s="225">
        <f>'Global List of MEAL Indicators'!Y57</f>
        <v>4</v>
      </c>
      <c r="AF56" s="225">
        <f>'Global List of MEAL Indicators'!Z57</f>
        <v>1</v>
      </c>
      <c r="AG56" s="225">
        <f>'Global List of MEAL Indicators'!AA57</f>
        <v>4</v>
      </c>
      <c r="AH56" s="225">
        <f>'Global List of MEAL Indicators'!AB57</f>
        <v>3</v>
      </c>
      <c r="AI56" s="225">
        <f>'Global List of MEAL Indicators'!AC57</f>
        <v>1</v>
      </c>
      <c r="AJ56" s="225">
        <f>'Global List of MEAL Indicators'!AD57</f>
        <v>3</v>
      </c>
      <c r="AK56" s="225" t="str">
        <f>'Global List of MEAL Indicators'!AE57</f>
        <v>*</v>
      </c>
      <c r="AL56" s="225">
        <f>'Global List of MEAL Indicators'!AF57</f>
        <v>4</v>
      </c>
      <c r="AM56" s="225">
        <f>'Global List of MEAL Indicators'!AG57</f>
        <v>3</v>
      </c>
      <c r="AN56" s="225">
        <f>'Global List of MEAL Indicators'!AH57</f>
        <v>3</v>
      </c>
      <c r="AO56" s="225">
        <f>'Global List of MEAL Indicators'!AI57</f>
        <v>4</v>
      </c>
      <c r="AP56" s="225">
        <f>'Global List of MEAL Indicators'!AJ57</f>
        <v>1</v>
      </c>
      <c r="AQ56" s="225">
        <f>'Global List of MEAL Indicators'!AK57</f>
        <v>2</v>
      </c>
      <c r="AR56" s="83">
        <f t="shared" si="7"/>
        <v>37</v>
      </c>
      <c r="AS56" s="83">
        <v>56</v>
      </c>
      <c r="AT56" s="217">
        <f t="shared" si="9"/>
        <v>0.6607142857142857</v>
      </c>
      <c r="AU56" s="226">
        <f>'Global List of MEAL Indicators'!AL57</f>
        <v>3</v>
      </c>
      <c r="AV56" s="226">
        <f>'Global List of MEAL Indicators'!AM57</f>
        <v>4</v>
      </c>
      <c r="AW56" s="226">
        <f>'Global List of MEAL Indicators'!AN57</f>
        <v>3</v>
      </c>
      <c r="AX56" s="226">
        <f>'Global List of MEAL Indicators'!AO57</f>
        <v>4</v>
      </c>
      <c r="AY56" s="226">
        <f>'Global List of MEAL Indicators'!AP57</f>
        <v>2</v>
      </c>
      <c r="AZ56" s="226">
        <f>'Global List of MEAL Indicators'!AQ57</f>
        <v>2</v>
      </c>
      <c r="BA56" s="83">
        <f t="shared" si="10"/>
        <v>18</v>
      </c>
      <c r="BB56" s="83">
        <f t="shared" si="11"/>
        <v>24</v>
      </c>
      <c r="BC56" s="213">
        <f t="shared" si="12"/>
        <v>0.75</v>
      </c>
      <c r="BD56" s="227">
        <f>'Global List of MEAL Indicators'!AR57</f>
        <v>2</v>
      </c>
      <c r="BE56" s="227">
        <f>'Global List of MEAL Indicators'!AS57</f>
        <v>3</v>
      </c>
      <c r="BF56" s="227">
        <f>'Global List of MEAL Indicators'!AT57</f>
        <v>4</v>
      </c>
      <c r="BG56" s="227">
        <f>'Global List of MEAL Indicators'!AU57</f>
        <v>4</v>
      </c>
      <c r="BH56" s="227">
        <f>'Global List of MEAL Indicators'!AV57</f>
        <v>3</v>
      </c>
      <c r="BI56" s="227">
        <f>'Global List of MEAL Indicators'!AW57</f>
        <v>3</v>
      </c>
      <c r="BJ56" s="227">
        <f>'Global List of MEAL Indicators'!AX57</f>
        <v>3</v>
      </c>
      <c r="BK56" s="227">
        <f>'Global List of MEAL Indicators'!AY57</f>
        <v>4</v>
      </c>
      <c r="BL56" s="227">
        <f>'Global List of MEAL Indicators'!AZ57</f>
        <v>1</v>
      </c>
      <c r="BM56" s="227">
        <f>'Global List of MEAL Indicators'!BA57</f>
        <v>4</v>
      </c>
      <c r="BN56" s="227">
        <f>'Global List of MEAL Indicators'!BB57</f>
        <v>4</v>
      </c>
      <c r="BO56" s="227">
        <f>'Global List of MEAL Indicators'!BC57</f>
        <v>4</v>
      </c>
      <c r="BP56" s="227">
        <f>'Global List of MEAL Indicators'!BD57</f>
        <v>3</v>
      </c>
      <c r="BQ56" s="227" t="str">
        <f>'Global List of MEAL Indicators'!BE57</f>
        <v>*</v>
      </c>
      <c r="BR56" s="227" t="str">
        <f>'Global List of MEAL Indicators'!BF57</f>
        <v>*</v>
      </c>
      <c r="BS56" s="159">
        <f t="shared" si="13"/>
        <v>42</v>
      </c>
      <c r="BT56" s="159">
        <f t="shared" si="0"/>
        <v>60</v>
      </c>
      <c r="BU56" s="193">
        <f t="shared" si="14"/>
        <v>0.7</v>
      </c>
      <c r="BV56" s="228">
        <f>'Global List of MEAL Indicators'!BG57</f>
        <v>2</v>
      </c>
      <c r="BW56" s="228">
        <f>'Global List of MEAL Indicators'!BH57</f>
        <v>2</v>
      </c>
      <c r="BX56" s="228">
        <f>'Global List of MEAL Indicators'!BI57</f>
        <v>2</v>
      </c>
      <c r="BY56" s="228">
        <f>'Global List of MEAL Indicators'!BJ57</f>
        <v>3</v>
      </c>
      <c r="BZ56" s="228">
        <f>'Global List of MEAL Indicators'!BK57</f>
        <v>2</v>
      </c>
      <c r="CA56" s="228">
        <f>'Global List of MEAL Indicators'!BL57</f>
        <v>1</v>
      </c>
      <c r="CB56" s="228">
        <f>'Global List of MEAL Indicators'!BM57</f>
        <v>3</v>
      </c>
      <c r="CC56" s="228" t="str">
        <f>'Global List of MEAL Indicators'!BN57</f>
        <v>*</v>
      </c>
      <c r="CD56" s="159">
        <f t="shared" si="15"/>
        <v>15</v>
      </c>
      <c r="CE56" s="159">
        <f t="shared" si="16"/>
        <v>32</v>
      </c>
      <c r="CF56" s="202">
        <f t="shared" si="17"/>
        <v>0.46875</v>
      </c>
      <c r="CG56" s="229">
        <f>'Global List of MEAL Indicators'!BO57</f>
        <v>3</v>
      </c>
      <c r="CH56" s="229">
        <f>'Global List of MEAL Indicators'!BP57</f>
        <v>3</v>
      </c>
      <c r="CI56" s="229">
        <f>'Global List of MEAL Indicators'!BQ57</f>
        <v>3</v>
      </c>
      <c r="CJ56" s="229">
        <f>'Global List of MEAL Indicators'!BR57</f>
        <v>3</v>
      </c>
      <c r="CK56" s="229">
        <f>'Global List of MEAL Indicators'!BS57</f>
        <v>2</v>
      </c>
      <c r="CL56" s="229">
        <f>'Global List of MEAL Indicators'!BT57</f>
        <v>2</v>
      </c>
      <c r="CM56" s="229">
        <f>'Global List of MEAL Indicators'!BU57</f>
        <v>4</v>
      </c>
      <c r="CN56" s="229">
        <f>'Global List of MEAL Indicators'!BV57</f>
        <v>1</v>
      </c>
      <c r="CO56" s="229">
        <f>'Global List of MEAL Indicators'!BW57</f>
        <v>3</v>
      </c>
      <c r="CP56" s="229">
        <f>'Global List of MEAL Indicators'!BX57</f>
        <v>1</v>
      </c>
      <c r="CQ56" s="229">
        <f>'Global List of MEAL Indicators'!BY57</f>
        <v>2</v>
      </c>
      <c r="CR56" s="159">
        <f t="shared" si="18"/>
        <v>27</v>
      </c>
      <c r="CS56" s="159">
        <f t="shared" si="19"/>
        <v>44</v>
      </c>
      <c r="CT56" s="217">
        <f t="shared" si="20"/>
        <v>0.61363636363636365</v>
      </c>
      <c r="CU56" s="226">
        <f>'Global List of MEAL Indicators'!BZ57</f>
        <v>4</v>
      </c>
      <c r="CV56" s="226">
        <f>'Global List of MEAL Indicators'!CA57</f>
        <v>3</v>
      </c>
      <c r="CW56" s="226">
        <f>'Global List of MEAL Indicators'!CB57</f>
        <v>3</v>
      </c>
      <c r="CX56" s="226" t="str">
        <f>'Global List of MEAL Indicators'!CC57</f>
        <v>*</v>
      </c>
      <c r="CY56" s="226">
        <f>'Global List of MEAL Indicators'!CD57</f>
        <v>3</v>
      </c>
      <c r="CZ56" s="170">
        <f t="shared" si="21"/>
        <v>13</v>
      </c>
      <c r="DA56" s="170">
        <f t="shared" si="22"/>
        <v>20</v>
      </c>
      <c r="DB56" s="213">
        <f t="shared" si="23"/>
        <v>0.65</v>
      </c>
      <c r="DC56" s="16"/>
    </row>
    <row r="57" spans="1:107" x14ac:dyDescent="0.25">
      <c r="A57" s="3" t="s">
        <v>90</v>
      </c>
      <c r="B57" s="3">
        <v>2014</v>
      </c>
      <c r="C57" s="334" t="s">
        <v>429</v>
      </c>
      <c r="D57" s="223">
        <f>'Global List of MEAL Indicators'!D58</f>
        <v>3</v>
      </c>
      <c r="E57" s="223">
        <f>'Global List of MEAL Indicators'!E58</f>
        <v>2</v>
      </c>
      <c r="F57" s="223">
        <f>'Global List of MEAL Indicators'!F58</f>
        <v>2</v>
      </c>
      <c r="G57" s="223">
        <f>'Global List of MEAL Indicators'!G58</f>
        <v>1</v>
      </c>
      <c r="H57" s="223">
        <f>'Global List of MEAL Indicators'!H58</f>
        <v>3</v>
      </c>
      <c r="I57" s="223">
        <f>'Global List of MEAL Indicators'!I58</f>
        <v>1</v>
      </c>
      <c r="J57" s="223" t="str">
        <f>'Global List of MEAL Indicators'!J58</f>
        <v>*</v>
      </c>
      <c r="K57" s="223" t="str">
        <f>'Global List of MEAL Indicators'!K58</f>
        <v>*</v>
      </c>
      <c r="L57" s="223">
        <f>'Global List of MEAL Indicators'!L58</f>
        <v>2</v>
      </c>
      <c r="M57" s="223">
        <f>'Global List of MEAL Indicators'!M58</f>
        <v>4</v>
      </c>
      <c r="N57" s="223">
        <f>'Global List of MEAL Indicators'!N58</f>
        <v>3</v>
      </c>
      <c r="O57" s="223">
        <f>'Global List of MEAL Indicators'!O58</f>
        <v>1</v>
      </c>
      <c r="P57" s="82">
        <f t="shared" si="1"/>
        <v>22</v>
      </c>
      <c r="Q57" s="82">
        <f t="shared" si="2"/>
        <v>48</v>
      </c>
      <c r="R57" s="193">
        <f t="shared" si="3"/>
        <v>0.45833333333333331</v>
      </c>
      <c r="S57" s="224">
        <f>'Global List of MEAL Indicators'!P58</f>
        <v>2</v>
      </c>
      <c r="T57" s="224">
        <f>'Global List of MEAL Indicators'!Q58</f>
        <v>1</v>
      </c>
      <c r="U57" s="224">
        <f>'Global List of MEAL Indicators'!R58</f>
        <v>3</v>
      </c>
      <c r="V57" s="224">
        <f>'Global List of MEAL Indicators'!S58</f>
        <v>2</v>
      </c>
      <c r="W57" s="224">
        <f>'Global List of MEAL Indicators'!T58</f>
        <v>1</v>
      </c>
      <c r="X57" s="224">
        <f>'Global List of MEAL Indicators'!U58</f>
        <v>2</v>
      </c>
      <c r="Y57" s="224">
        <f>'Global List of MEAL Indicators'!V58</f>
        <v>1</v>
      </c>
      <c r="Z57" s="82">
        <f t="shared" si="4"/>
        <v>12</v>
      </c>
      <c r="AA57" s="82">
        <f t="shared" si="5"/>
        <v>28</v>
      </c>
      <c r="AB57" s="202">
        <f t="shared" si="6"/>
        <v>0.42857142857142855</v>
      </c>
      <c r="AC57" s="225">
        <f>'Global List of MEAL Indicators'!W58</f>
        <v>2</v>
      </c>
      <c r="AD57" s="225">
        <f>'Global List of MEAL Indicators'!X58</f>
        <v>4</v>
      </c>
      <c r="AE57" s="225">
        <f>'Global List of MEAL Indicators'!Y58</f>
        <v>1</v>
      </c>
      <c r="AF57" s="225">
        <f>'Global List of MEAL Indicators'!Z58</f>
        <v>3</v>
      </c>
      <c r="AG57" s="225">
        <f>'Global List of MEAL Indicators'!AA58</f>
        <v>1</v>
      </c>
      <c r="AH57" s="225">
        <f>'Global List of MEAL Indicators'!AB58</f>
        <v>3</v>
      </c>
      <c r="AI57" s="225">
        <f>'Global List of MEAL Indicators'!AC58</f>
        <v>1</v>
      </c>
      <c r="AJ57" s="225">
        <f>'Global List of MEAL Indicators'!AD58</f>
        <v>3</v>
      </c>
      <c r="AK57" s="225">
        <f>'Global List of MEAL Indicators'!AE58</f>
        <v>3</v>
      </c>
      <c r="AL57" s="225">
        <f>'Global List of MEAL Indicators'!AF58</f>
        <v>3</v>
      </c>
      <c r="AM57" s="225">
        <f>'Global List of MEAL Indicators'!AG58</f>
        <v>1</v>
      </c>
      <c r="AN57" s="225">
        <f>'Global List of MEAL Indicators'!AH58</f>
        <v>1</v>
      </c>
      <c r="AO57" s="225">
        <f>'Global List of MEAL Indicators'!AI58</f>
        <v>2</v>
      </c>
      <c r="AP57" s="225">
        <f>'Global List of MEAL Indicators'!AJ58</f>
        <v>1</v>
      </c>
      <c r="AQ57" s="225" t="str">
        <f>'Global List of MEAL Indicators'!AK58</f>
        <v>*</v>
      </c>
      <c r="AR57" s="83">
        <f t="shared" si="7"/>
        <v>29</v>
      </c>
      <c r="AS57" s="83">
        <f t="shared" si="8"/>
        <v>60</v>
      </c>
      <c r="AT57" s="217">
        <f t="shared" si="9"/>
        <v>0.48333333333333334</v>
      </c>
      <c r="AU57" s="226">
        <f>'Global List of MEAL Indicators'!AL58</f>
        <v>1</v>
      </c>
      <c r="AV57" s="226">
        <f>'Global List of MEAL Indicators'!AM58</f>
        <v>4</v>
      </c>
      <c r="AW57" s="226">
        <f>'Global List of MEAL Indicators'!AN58</f>
        <v>2</v>
      </c>
      <c r="AX57" s="226">
        <f>'Global List of MEAL Indicators'!AO58</f>
        <v>1</v>
      </c>
      <c r="AY57" s="226">
        <f>'Global List of MEAL Indicators'!AP58</f>
        <v>4</v>
      </c>
      <c r="AZ57" s="226">
        <f>'Global List of MEAL Indicators'!AQ58</f>
        <v>4</v>
      </c>
      <c r="BA57" s="83">
        <f t="shared" si="10"/>
        <v>16</v>
      </c>
      <c r="BB57" s="83">
        <f t="shared" si="11"/>
        <v>24</v>
      </c>
      <c r="BC57" s="213">
        <f t="shared" si="12"/>
        <v>0.66666666666666663</v>
      </c>
      <c r="BD57" s="227">
        <f>'Global List of MEAL Indicators'!AR58</f>
        <v>2</v>
      </c>
      <c r="BE57" s="227">
        <f>'Global List of MEAL Indicators'!AS58</f>
        <v>2</v>
      </c>
      <c r="BF57" s="227">
        <f>'Global List of MEAL Indicators'!AT58</f>
        <v>1</v>
      </c>
      <c r="BG57" s="227">
        <f>'Global List of MEAL Indicators'!AU58</f>
        <v>1</v>
      </c>
      <c r="BH57" s="227">
        <f>'Global List of MEAL Indicators'!AV58</f>
        <v>2</v>
      </c>
      <c r="BI57" s="227">
        <f>'Global List of MEAL Indicators'!AW58</f>
        <v>3</v>
      </c>
      <c r="BJ57" s="227">
        <f>'Global List of MEAL Indicators'!AX58</f>
        <v>2</v>
      </c>
      <c r="BK57" s="227">
        <f>'Global List of MEAL Indicators'!AY58</f>
        <v>4</v>
      </c>
      <c r="BL57" s="227">
        <f>'Global List of MEAL Indicators'!AZ58</f>
        <v>3</v>
      </c>
      <c r="BM57" s="227">
        <f>'Global List of MEAL Indicators'!BA58</f>
        <v>1</v>
      </c>
      <c r="BN57" s="227">
        <f>'Global List of MEAL Indicators'!BB58</f>
        <v>3</v>
      </c>
      <c r="BO57" s="227">
        <f>'Global List of MEAL Indicators'!BC58</f>
        <v>2</v>
      </c>
      <c r="BP57" s="227">
        <f>'Global List of MEAL Indicators'!BD58</f>
        <v>2</v>
      </c>
      <c r="BQ57" s="227">
        <f>'Global List of MEAL Indicators'!BE58</f>
        <v>4</v>
      </c>
      <c r="BR57" s="227">
        <f>'Global List of MEAL Indicators'!BF58</f>
        <v>3</v>
      </c>
      <c r="BS57" s="159">
        <f t="shared" si="13"/>
        <v>35</v>
      </c>
      <c r="BT57" s="159">
        <f t="shared" si="0"/>
        <v>60</v>
      </c>
      <c r="BU57" s="193">
        <f t="shared" si="14"/>
        <v>0.58333333333333337</v>
      </c>
      <c r="BV57" s="228">
        <f>'Global List of MEAL Indicators'!BG58</f>
        <v>4</v>
      </c>
      <c r="BW57" s="228">
        <f>'Global List of MEAL Indicators'!BH58</f>
        <v>3</v>
      </c>
      <c r="BX57" s="228">
        <f>'Global List of MEAL Indicators'!BI58</f>
        <v>2</v>
      </c>
      <c r="BY57" s="228">
        <f>'Global List of MEAL Indicators'!BJ58</f>
        <v>2</v>
      </c>
      <c r="BZ57" s="228">
        <f>'Global List of MEAL Indicators'!BK58</f>
        <v>2</v>
      </c>
      <c r="CA57" s="228">
        <f>'Global List of MEAL Indicators'!BL58</f>
        <v>3</v>
      </c>
      <c r="CB57" s="228">
        <f>'Global List of MEAL Indicators'!BM58</f>
        <v>3</v>
      </c>
      <c r="CC57" s="228" t="str">
        <f>'Global List of MEAL Indicators'!BN58</f>
        <v>*</v>
      </c>
      <c r="CD57" s="159">
        <f t="shared" si="15"/>
        <v>19</v>
      </c>
      <c r="CE57" s="159">
        <f t="shared" si="16"/>
        <v>32</v>
      </c>
      <c r="CF57" s="202">
        <f t="shared" si="17"/>
        <v>0.59375</v>
      </c>
      <c r="CG57" s="229">
        <f>'Global List of MEAL Indicators'!BO58</f>
        <v>3</v>
      </c>
      <c r="CH57" s="229">
        <f>'Global List of MEAL Indicators'!BP58</f>
        <v>3</v>
      </c>
      <c r="CI57" s="229">
        <f>'Global List of MEAL Indicators'!BQ58</f>
        <v>4</v>
      </c>
      <c r="CJ57" s="229">
        <f>'Global List of MEAL Indicators'!BR58</f>
        <v>3</v>
      </c>
      <c r="CK57" s="229">
        <f>'Global List of MEAL Indicators'!BS58</f>
        <v>1</v>
      </c>
      <c r="CL57" s="229">
        <f>'Global List of MEAL Indicators'!BT58</f>
        <v>1</v>
      </c>
      <c r="CM57" s="229">
        <f>'Global List of MEAL Indicators'!BU58</f>
        <v>3</v>
      </c>
      <c r="CN57" s="229">
        <f>'Global List of MEAL Indicators'!BV58</f>
        <v>2</v>
      </c>
      <c r="CO57" s="229">
        <f>'Global List of MEAL Indicators'!BW58</f>
        <v>3</v>
      </c>
      <c r="CP57" s="229">
        <f>'Global List of MEAL Indicators'!BX58</f>
        <v>3</v>
      </c>
      <c r="CQ57" s="229">
        <f>'Global List of MEAL Indicators'!BY58</f>
        <v>2</v>
      </c>
      <c r="CR57" s="159">
        <f t="shared" si="18"/>
        <v>28</v>
      </c>
      <c r="CS57" s="159">
        <f t="shared" si="19"/>
        <v>44</v>
      </c>
      <c r="CT57" s="217">
        <f t="shared" si="20"/>
        <v>0.63636363636363635</v>
      </c>
      <c r="CU57" s="226">
        <f>'Global List of MEAL Indicators'!BZ58</f>
        <v>2</v>
      </c>
      <c r="CV57" s="226">
        <f>'Global List of MEAL Indicators'!CA58</f>
        <v>2</v>
      </c>
      <c r="CW57" s="226">
        <f>'Global List of MEAL Indicators'!CB58</f>
        <v>2</v>
      </c>
      <c r="CX57" s="226">
        <f>'Global List of MEAL Indicators'!CC58</f>
        <v>1</v>
      </c>
      <c r="CY57" s="226">
        <f>'Global List of MEAL Indicators'!CD58</f>
        <v>3</v>
      </c>
      <c r="CZ57" s="170">
        <f t="shared" si="21"/>
        <v>10</v>
      </c>
      <c r="DA57" s="170">
        <f t="shared" si="22"/>
        <v>20</v>
      </c>
      <c r="DB57" s="213">
        <f t="shared" si="23"/>
        <v>0.5</v>
      </c>
      <c r="DC57" s="16"/>
    </row>
    <row r="58" spans="1:107" x14ac:dyDescent="0.25">
      <c r="A58" s="3" t="s">
        <v>91</v>
      </c>
      <c r="B58" s="3">
        <v>2011</v>
      </c>
      <c r="C58" s="334" t="s">
        <v>427</v>
      </c>
      <c r="D58" s="223">
        <f>'Global List of MEAL Indicators'!D59</f>
        <v>4</v>
      </c>
      <c r="E58" s="223">
        <f>'Global List of MEAL Indicators'!E59</f>
        <v>3</v>
      </c>
      <c r="F58" s="223">
        <f>'Global List of MEAL Indicators'!F59</f>
        <v>3</v>
      </c>
      <c r="G58" s="223">
        <f>'Global List of MEAL Indicators'!G59</f>
        <v>1</v>
      </c>
      <c r="H58" s="223">
        <f>'Global List of MEAL Indicators'!H59</f>
        <v>3</v>
      </c>
      <c r="I58" s="223">
        <f>'Global List of MEAL Indicators'!I59</f>
        <v>4</v>
      </c>
      <c r="J58" s="223">
        <f>'Global List of MEAL Indicators'!J59</f>
        <v>3</v>
      </c>
      <c r="K58" s="223">
        <f>'Global List of MEAL Indicators'!K59</f>
        <v>1</v>
      </c>
      <c r="L58" s="223">
        <f>'Global List of MEAL Indicators'!L59</f>
        <v>3</v>
      </c>
      <c r="M58" s="223">
        <f>'Global List of MEAL Indicators'!M59</f>
        <v>3</v>
      </c>
      <c r="N58" s="223">
        <f>'Global List of MEAL Indicators'!N59</f>
        <v>3</v>
      </c>
      <c r="O58" s="223">
        <f>'Global List of MEAL Indicators'!O59</f>
        <v>1</v>
      </c>
      <c r="P58" s="82">
        <f t="shared" si="1"/>
        <v>32</v>
      </c>
      <c r="Q58" s="82">
        <f t="shared" si="2"/>
        <v>48</v>
      </c>
      <c r="R58" s="193">
        <f t="shared" si="3"/>
        <v>0.66666666666666663</v>
      </c>
      <c r="S58" s="224">
        <f>'Global List of MEAL Indicators'!P59</f>
        <v>3</v>
      </c>
      <c r="T58" s="224">
        <f>'Global List of MEAL Indicators'!Q59</f>
        <v>1</v>
      </c>
      <c r="U58" s="224">
        <f>'Global List of MEAL Indicators'!R59</f>
        <v>4</v>
      </c>
      <c r="V58" s="224">
        <f>'Global List of MEAL Indicators'!S59</f>
        <v>3</v>
      </c>
      <c r="W58" s="224">
        <f>'Global List of MEAL Indicators'!T59</f>
        <v>1</v>
      </c>
      <c r="X58" s="224">
        <f>'Global List of MEAL Indicators'!U59</f>
        <v>3</v>
      </c>
      <c r="Y58" s="224">
        <f>'Global List of MEAL Indicators'!V59</f>
        <v>1</v>
      </c>
      <c r="Z58" s="82">
        <f t="shared" si="4"/>
        <v>16</v>
      </c>
      <c r="AA58" s="82">
        <f t="shared" si="5"/>
        <v>28</v>
      </c>
      <c r="AB58" s="202">
        <f t="shared" si="6"/>
        <v>0.5714285714285714</v>
      </c>
      <c r="AC58" s="225" t="str">
        <f>'Global List of MEAL Indicators'!W59</f>
        <v>*</v>
      </c>
      <c r="AD58" s="225">
        <f>'Global List of MEAL Indicators'!X59</f>
        <v>1</v>
      </c>
      <c r="AE58" s="225" t="str">
        <f>'Global List of MEAL Indicators'!Y59</f>
        <v>*</v>
      </c>
      <c r="AF58" s="225">
        <f>'Global List of MEAL Indicators'!Z59</f>
        <v>1</v>
      </c>
      <c r="AG58" s="225">
        <f>'Global List of MEAL Indicators'!AA59</f>
        <v>3</v>
      </c>
      <c r="AH58" s="225">
        <f>'Global List of MEAL Indicators'!AB59</f>
        <v>4</v>
      </c>
      <c r="AI58" s="225">
        <f>'Global List of MEAL Indicators'!AC59</f>
        <v>4</v>
      </c>
      <c r="AJ58" s="225">
        <f>'Global List of MEAL Indicators'!AD59</f>
        <v>3</v>
      </c>
      <c r="AK58" s="225">
        <f>'Global List of MEAL Indicators'!AE59</f>
        <v>4</v>
      </c>
      <c r="AL58" s="225">
        <f>'Global List of MEAL Indicators'!AF59</f>
        <v>2</v>
      </c>
      <c r="AM58" s="225">
        <f>'Global List of MEAL Indicators'!AG59</f>
        <v>2</v>
      </c>
      <c r="AN58" s="225">
        <f>'Global List of MEAL Indicators'!AH59</f>
        <v>4</v>
      </c>
      <c r="AO58" s="225">
        <f>'Global List of MEAL Indicators'!AI59</f>
        <v>3</v>
      </c>
      <c r="AP58" s="225">
        <f>'Global List of MEAL Indicators'!AJ59</f>
        <v>3</v>
      </c>
      <c r="AQ58" s="225">
        <f>'Global List of MEAL Indicators'!AK59</f>
        <v>4</v>
      </c>
      <c r="AR58" s="83">
        <f t="shared" si="7"/>
        <v>38</v>
      </c>
      <c r="AS58" s="83">
        <f t="shared" si="8"/>
        <v>60</v>
      </c>
      <c r="AT58" s="217">
        <f t="shared" si="9"/>
        <v>0.6333333333333333</v>
      </c>
      <c r="AU58" s="226">
        <f>'Global List of MEAL Indicators'!AL59</f>
        <v>4</v>
      </c>
      <c r="AV58" s="226">
        <f>'Global List of MEAL Indicators'!AM59</f>
        <v>1</v>
      </c>
      <c r="AW58" s="226">
        <f>'Global List of MEAL Indicators'!AN59</f>
        <v>4</v>
      </c>
      <c r="AX58" s="226">
        <f>'Global List of MEAL Indicators'!AO59</f>
        <v>1</v>
      </c>
      <c r="AY58" s="226">
        <f>'Global List of MEAL Indicators'!AP59</f>
        <v>4</v>
      </c>
      <c r="AZ58" s="226">
        <f>'Global List of MEAL Indicators'!AQ59</f>
        <v>4</v>
      </c>
      <c r="BA58" s="83">
        <f t="shared" si="10"/>
        <v>18</v>
      </c>
      <c r="BB58" s="83">
        <f t="shared" si="11"/>
        <v>24</v>
      </c>
      <c r="BC58" s="213">
        <f t="shared" si="12"/>
        <v>0.75</v>
      </c>
      <c r="BD58" s="227">
        <f>'Global List of MEAL Indicators'!AR59</f>
        <v>1</v>
      </c>
      <c r="BE58" s="227">
        <f>'Global List of MEAL Indicators'!AS59</f>
        <v>1</v>
      </c>
      <c r="BF58" s="227">
        <f>'Global List of MEAL Indicators'!AT59</f>
        <v>1</v>
      </c>
      <c r="BG58" s="227">
        <f>'Global List of MEAL Indicators'!AU59</f>
        <v>2</v>
      </c>
      <c r="BH58" s="227">
        <f>'Global List of MEAL Indicators'!AV59</f>
        <v>2</v>
      </c>
      <c r="BI58" s="227">
        <f>'Global List of MEAL Indicators'!AW59</f>
        <v>2</v>
      </c>
      <c r="BJ58" s="227">
        <f>'Global List of MEAL Indicators'!AX59</f>
        <v>1</v>
      </c>
      <c r="BK58" s="227">
        <f>'Global List of MEAL Indicators'!AY59</f>
        <v>2</v>
      </c>
      <c r="BL58" s="227">
        <f>'Global List of MEAL Indicators'!AZ59</f>
        <v>2</v>
      </c>
      <c r="BM58" s="227" t="str">
        <f>'Global List of MEAL Indicators'!BA59</f>
        <v>*</v>
      </c>
      <c r="BN58" s="227">
        <f>'Global List of MEAL Indicators'!BB59</f>
        <v>2</v>
      </c>
      <c r="BO58" s="227">
        <f>'Global List of MEAL Indicators'!BC59</f>
        <v>1</v>
      </c>
      <c r="BP58" s="227" t="str">
        <f>'Global List of MEAL Indicators'!BD59</f>
        <v>*</v>
      </c>
      <c r="BQ58" s="227">
        <f>'Global List of MEAL Indicators'!BE59</f>
        <v>4</v>
      </c>
      <c r="BR58" s="227">
        <f>'Global List of MEAL Indicators'!BF59</f>
        <v>3</v>
      </c>
      <c r="BS58" s="159">
        <f t="shared" si="13"/>
        <v>24</v>
      </c>
      <c r="BT58" s="159">
        <f t="shared" si="0"/>
        <v>60</v>
      </c>
      <c r="BU58" s="193">
        <f t="shared" si="14"/>
        <v>0.4</v>
      </c>
      <c r="BV58" s="228">
        <f>'Global List of MEAL Indicators'!BG59</f>
        <v>4</v>
      </c>
      <c r="BW58" s="228">
        <f>'Global List of MEAL Indicators'!BH59</f>
        <v>3</v>
      </c>
      <c r="BX58" s="228">
        <f>'Global List of MEAL Indicators'!BI59</f>
        <v>1</v>
      </c>
      <c r="BY58" s="228">
        <f>'Global List of MEAL Indicators'!BJ59</f>
        <v>2</v>
      </c>
      <c r="BZ58" s="228">
        <f>'Global List of MEAL Indicators'!BK59</f>
        <v>3</v>
      </c>
      <c r="CA58" s="228">
        <f>'Global List of MEAL Indicators'!BL59</f>
        <v>3</v>
      </c>
      <c r="CB58" s="228">
        <f>'Global List of MEAL Indicators'!BM59</f>
        <v>2</v>
      </c>
      <c r="CC58" s="228">
        <f>'Global List of MEAL Indicators'!BN59</f>
        <v>3</v>
      </c>
      <c r="CD58" s="159">
        <f t="shared" si="15"/>
        <v>21</v>
      </c>
      <c r="CE58" s="159">
        <f t="shared" si="16"/>
        <v>32</v>
      </c>
      <c r="CF58" s="202">
        <f t="shared" si="17"/>
        <v>0.65625</v>
      </c>
      <c r="CG58" s="229">
        <f>'Global List of MEAL Indicators'!BO59</f>
        <v>3</v>
      </c>
      <c r="CH58" s="229">
        <f>'Global List of MEAL Indicators'!BP59</f>
        <v>3</v>
      </c>
      <c r="CI58" s="229">
        <f>'Global List of MEAL Indicators'!BQ59</f>
        <v>4</v>
      </c>
      <c r="CJ58" s="229">
        <f>'Global List of MEAL Indicators'!BR59</f>
        <v>4</v>
      </c>
      <c r="CK58" s="229">
        <f>'Global List of MEAL Indicators'!BS59</f>
        <v>2</v>
      </c>
      <c r="CL58" s="229">
        <f>'Global List of MEAL Indicators'!BT59</f>
        <v>3</v>
      </c>
      <c r="CM58" s="229">
        <f>'Global List of MEAL Indicators'!BU59</f>
        <v>3</v>
      </c>
      <c r="CN58" s="229">
        <f>'Global List of MEAL Indicators'!BV59</f>
        <v>3</v>
      </c>
      <c r="CO58" s="229">
        <f>'Global List of MEAL Indicators'!BW59</f>
        <v>2</v>
      </c>
      <c r="CP58" s="229">
        <f>'Global List of MEAL Indicators'!BX59</f>
        <v>4</v>
      </c>
      <c r="CQ58" s="229">
        <f>'Global List of MEAL Indicators'!BY59</f>
        <v>2</v>
      </c>
      <c r="CR58" s="159">
        <f t="shared" si="18"/>
        <v>33</v>
      </c>
      <c r="CS58" s="159">
        <f t="shared" si="19"/>
        <v>44</v>
      </c>
      <c r="CT58" s="217">
        <f t="shared" si="20"/>
        <v>0.75</v>
      </c>
      <c r="CU58" s="226">
        <f>'Global List of MEAL Indicators'!BZ59</f>
        <v>3</v>
      </c>
      <c r="CV58" s="226">
        <f>'Global List of MEAL Indicators'!CA59</f>
        <v>3</v>
      </c>
      <c r="CW58" s="226">
        <f>'Global List of MEAL Indicators'!CB59</f>
        <v>3</v>
      </c>
      <c r="CX58" s="226" t="str">
        <f>'Global List of MEAL Indicators'!CC59</f>
        <v>*</v>
      </c>
      <c r="CY58" s="226">
        <f>'Global List of MEAL Indicators'!CD59</f>
        <v>3</v>
      </c>
      <c r="CZ58" s="170">
        <f t="shared" si="21"/>
        <v>12</v>
      </c>
      <c r="DA58" s="170">
        <f t="shared" si="22"/>
        <v>20</v>
      </c>
      <c r="DB58" s="213">
        <f t="shared" si="23"/>
        <v>0.6</v>
      </c>
      <c r="DC58" s="16"/>
    </row>
    <row r="59" spans="1:107" x14ac:dyDescent="0.25">
      <c r="A59" s="5" t="s">
        <v>398</v>
      </c>
      <c r="B59" s="5">
        <v>2011</v>
      </c>
      <c r="C59" s="334" t="s">
        <v>427</v>
      </c>
      <c r="D59" s="223">
        <f>'Global List of MEAL Indicators'!D60</f>
        <v>4</v>
      </c>
      <c r="E59" s="223">
        <f>'Global List of MEAL Indicators'!E60</f>
        <v>4</v>
      </c>
      <c r="F59" s="223">
        <f>'Global List of MEAL Indicators'!F60</f>
        <v>3</v>
      </c>
      <c r="G59" s="223">
        <f>'Global List of MEAL Indicators'!G60</f>
        <v>4</v>
      </c>
      <c r="H59" s="223">
        <f>'Global List of MEAL Indicators'!H60</f>
        <v>4</v>
      </c>
      <c r="I59" s="223">
        <f>'Global List of MEAL Indicators'!I60</f>
        <v>4</v>
      </c>
      <c r="J59" s="223">
        <f>'Global List of MEAL Indicators'!J60</f>
        <v>3</v>
      </c>
      <c r="K59" s="223">
        <f>'Global List of MEAL Indicators'!K60</f>
        <v>1</v>
      </c>
      <c r="L59" s="223">
        <f>'Global List of MEAL Indicators'!L60</f>
        <v>3</v>
      </c>
      <c r="M59" s="223">
        <f>'Global List of MEAL Indicators'!M60</f>
        <v>4</v>
      </c>
      <c r="N59" s="223">
        <f>'Global List of MEAL Indicators'!N60</f>
        <v>2</v>
      </c>
      <c r="O59" s="223">
        <f>'Global List of MEAL Indicators'!O60</f>
        <v>3</v>
      </c>
      <c r="P59" s="82">
        <f t="shared" si="1"/>
        <v>39</v>
      </c>
      <c r="Q59" s="82">
        <f t="shared" si="2"/>
        <v>48</v>
      </c>
      <c r="R59" s="193">
        <f t="shared" si="3"/>
        <v>0.8125</v>
      </c>
      <c r="S59" s="224" t="str">
        <f>'Global List of MEAL Indicators'!P60</f>
        <v>*</v>
      </c>
      <c r="T59" s="224" t="str">
        <f>'Global List of MEAL Indicators'!Q60</f>
        <v>*</v>
      </c>
      <c r="U59" s="224" t="str">
        <f>'Global List of MEAL Indicators'!R60</f>
        <v>*</v>
      </c>
      <c r="V59" s="224">
        <f>'Global List of MEAL Indicators'!S60</f>
        <v>3</v>
      </c>
      <c r="W59" s="224">
        <f>'Global List of MEAL Indicators'!T60</f>
        <v>1</v>
      </c>
      <c r="X59" s="224">
        <f>'Global List of MEAL Indicators'!U60</f>
        <v>3</v>
      </c>
      <c r="Y59" s="224">
        <f>'Global List of MEAL Indicators'!V60</f>
        <v>1</v>
      </c>
      <c r="Z59" s="82">
        <f t="shared" si="4"/>
        <v>8</v>
      </c>
      <c r="AA59" s="82">
        <f t="shared" si="5"/>
        <v>28</v>
      </c>
      <c r="AB59" s="202">
        <f t="shared" si="6"/>
        <v>0.2857142857142857</v>
      </c>
      <c r="AC59" s="225" t="str">
        <f>'Global List of MEAL Indicators'!W60</f>
        <v>*</v>
      </c>
      <c r="AD59" s="225" t="str">
        <f>'Global List of MEAL Indicators'!X60</f>
        <v>*</v>
      </c>
      <c r="AE59" s="225">
        <f>'Global List of MEAL Indicators'!Y60</f>
        <v>3</v>
      </c>
      <c r="AF59" s="225">
        <f>'Global List of MEAL Indicators'!Z60</f>
        <v>2</v>
      </c>
      <c r="AG59" s="225">
        <f>'Global List of MEAL Indicators'!AA60</f>
        <v>1</v>
      </c>
      <c r="AH59" s="225">
        <f>'Global List of MEAL Indicators'!AB60</f>
        <v>3</v>
      </c>
      <c r="AI59" s="225">
        <f>'Global List of MEAL Indicators'!AC60</f>
        <v>3</v>
      </c>
      <c r="AJ59" s="225">
        <f>'Global List of MEAL Indicators'!AD60</f>
        <v>2</v>
      </c>
      <c r="AK59" s="225">
        <f>'Global List of MEAL Indicators'!AE60</f>
        <v>3</v>
      </c>
      <c r="AL59" s="225">
        <f>'Global List of MEAL Indicators'!AF60</f>
        <v>4</v>
      </c>
      <c r="AM59" s="225">
        <f>'Global List of MEAL Indicators'!AG60</f>
        <v>3</v>
      </c>
      <c r="AN59" s="225">
        <f>'Global List of MEAL Indicators'!AH60</f>
        <v>3</v>
      </c>
      <c r="AO59" s="225">
        <f>'Global List of MEAL Indicators'!AI60</f>
        <v>3</v>
      </c>
      <c r="AP59" s="225">
        <f>'Global List of MEAL Indicators'!AJ60</f>
        <v>3</v>
      </c>
      <c r="AQ59" s="225">
        <f>'Global List of MEAL Indicators'!AK60</f>
        <v>3</v>
      </c>
      <c r="AR59" s="83">
        <f t="shared" si="7"/>
        <v>36</v>
      </c>
      <c r="AS59" s="83">
        <f t="shared" si="8"/>
        <v>60</v>
      </c>
      <c r="AT59" s="217">
        <f t="shared" si="9"/>
        <v>0.6</v>
      </c>
      <c r="AU59" s="226">
        <f>'Global List of MEAL Indicators'!AL60</f>
        <v>4</v>
      </c>
      <c r="AV59" s="226">
        <f>'Global List of MEAL Indicators'!AM60</f>
        <v>3</v>
      </c>
      <c r="AW59" s="226">
        <f>'Global List of MEAL Indicators'!AN60</f>
        <v>3</v>
      </c>
      <c r="AX59" s="226">
        <f>'Global List of MEAL Indicators'!AO60</f>
        <v>1</v>
      </c>
      <c r="AY59" s="226">
        <f>'Global List of MEAL Indicators'!AP60</f>
        <v>4</v>
      </c>
      <c r="AZ59" s="226">
        <f>'Global List of MEAL Indicators'!AQ60</f>
        <v>4</v>
      </c>
      <c r="BA59" s="83">
        <f t="shared" si="10"/>
        <v>19</v>
      </c>
      <c r="BB59" s="83">
        <f t="shared" si="11"/>
        <v>24</v>
      </c>
      <c r="BC59" s="213">
        <f t="shared" si="12"/>
        <v>0.79166666666666663</v>
      </c>
      <c r="BD59" s="227">
        <f>'Global List of MEAL Indicators'!AR60</f>
        <v>3</v>
      </c>
      <c r="BE59" s="227">
        <f>'Global List of MEAL Indicators'!AS60</f>
        <v>1</v>
      </c>
      <c r="BF59" s="227">
        <f>'Global List of MEAL Indicators'!AT60</f>
        <v>2</v>
      </c>
      <c r="BG59" s="227">
        <f>'Global List of MEAL Indicators'!AU60</f>
        <v>2</v>
      </c>
      <c r="BH59" s="227">
        <f>'Global List of MEAL Indicators'!AV60</f>
        <v>2</v>
      </c>
      <c r="BI59" s="227">
        <f>'Global List of MEAL Indicators'!AW60</f>
        <v>2</v>
      </c>
      <c r="BJ59" s="227">
        <f>'Global List of MEAL Indicators'!AX60</f>
        <v>1</v>
      </c>
      <c r="BK59" s="227">
        <f>'Global List of MEAL Indicators'!AY60</f>
        <v>2</v>
      </c>
      <c r="BL59" s="227">
        <f>'Global List of MEAL Indicators'!AZ60</f>
        <v>1</v>
      </c>
      <c r="BM59" s="227" t="str">
        <f>'Global List of MEAL Indicators'!BA60</f>
        <v>*</v>
      </c>
      <c r="BN59" s="227">
        <f>'Global List of MEAL Indicators'!BB60</f>
        <v>2</v>
      </c>
      <c r="BO59" s="227">
        <f>'Global List of MEAL Indicators'!BC60</f>
        <v>2</v>
      </c>
      <c r="BP59" s="227" t="str">
        <f>'Global List of MEAL Indicators'!BD60</f>
        <v>*</v>
      </c>
      <c r="BQ59" s="227">
        <f>'Global List of MEAL Indicators'!BE60</f>
        <v>4</v>
      </c>
      <c r="BR59" s="227">
        <f>'Global List of MEAL Indicators'!BF60</f>
        <v>3</v>
      </c>
      <c r="BS59" s="159">
        <f t="shared" si="13"/>
        <v>27</v>
      </c>
      <c r="BT59" s="159">
        <f t="shared" si="0"/>
        <v>60</v>
      </c>
      <c r="BU59" s="193">
        <f t="shared" si="14"/>
        <v>0.45</v>
      </c>
      <c r="BV59" s="228">
        <f>'Global List of MEAL Indicators'!BG60</f>
        <v>4</v>
      </c>
      <c r="BW59" s="228">
        <f>'Global List of MEAL Indicators'!BH60</f>
        <v>3</v>
      </c>
      <c r="BX59" s="228">
        <f>'Global List of MEAL Indicators'!BI60</f>
        <v>1</v>
      </c>
      <c r="BY59" s="228">
        <f>'Global List of MEAL Indicators'!BJ60</f>
        <v>2</v>
      </c>
      <c r="BZ59" s="228">
        <f>'Global List of MEAL Indicators'!BK60</f>
        <v>3</v>
      </c>
      <c r="CA59" s="228">
        <f>'Global List of MEAL Indicators'!BL60</f>
        <v>3</v>
      </c>
      <c r="CB59" s="228">
        <f>'Global List of MEAL Indicators'!BM60</f>
        <v>4</v>
      </c>
      <c r="CC59" s="228">
        <f>'Global List of MEAL Indicators'!BN60</f>
        <v>3</v>
      </c>
      <c r="CD59" s="159">
        <f t="shared" si="15"/>
        <v>23</v>
      </c>
      <c r="CE59" s="159">
        <f t="shared" si="16"/>
        <v>32</v>
      </c>
      <c r="CF59" s="202">
        <f t="shared" si="17"/>
        <v>0.71875</v>
      </c>
      <c r="CG59" s="229">
        <f>'Global List of MEAL Indicators'!BO60</f>
        <v>2</v>
      </c>
      <c r="CH59" s="229">
        <f>'Global List of MEAL Indicators'!BP60</f>
        <v>4</v>
      </c>
      <c r="CI59" s="229">
        <f>'Global List of MEAL Indicators'!BQ60</f>
        <v>4</v>
      </c>
      <c r="CJ59" s="229">
        <f>'Global List of MEAL Indicators'!BR60</f>
        <v>4</v>
      </c>
      <c r="CK59" s="229">
        <f>'Global List of MEAL Indicators'!BS60</f>
        <v>1</v>
      </c>
      <c r="CL59" s="229">
        <f>'Global List of MEAL Indicators'!BT60</f>
        <v>2</v>
      </c>
      <c r="CM59" s="229">
        <f>'Global List of MEAL Indicators'!BU60</f>
        <v>3</v>
      </c>
      <c r="CN59" s="229">
        <f>'Global List of MEAL Indicators'!BV60</f>
        <v>2</v>
      </c>
      <c r="CO59" s="229">
        <f>'Global List of MEAL Indicators'!BW60</f>
        <v>2</v>
      </c>
      <c r="CP59" s="229">
        <f>'Global List of MEAL Indicators'!BX60</f>
        <v>3</v>
      </c>
      <c r="CQ59" s="229">
        <f>'Global List of MEAL Indicators'!BY60</f>
        <v>2</v>
      </c>
      <c r="CR59" s="159">
        <f t="shared" si="18"/>
        <v>29</v>
      </c>
      <c r="CS59" s="159">
        <f t="shared" si="19"/>
        <v>44</v>
      </c>
      <c r="CT59" s="217">
        <f t="shared" si="20"/>
        <v>0.65909090909090906</v>
      </c>
      <c r="CU59" s="226">
        <f>'Global List of MEAL Indicators'!BZ60</f>
        <v>2</v>
      </c>
      <c r="CV59" s="226">
        <f>'Global List of MEAL Indicators'!CA60</f>
        <v>3</v>
      </c>
      <c r="CW59" s="226">
        <f>'Global List of MEAL Indicators'!CB60</f>
        <v>4</v>
      </c>
      <c r="CX59" s="226" t="str">
        <f>'Global List of MEAL Indicators'!CC60</f>
        <v>*</v>
      </c>
      <c r="CY59" s="226">
        <f>'Global List of MEAL Indicators'!CD60</f>
        <v>3</v>
      </c>
      <c r="CZ59" s="170">
        <f t="shared" si="21"/>
        <v>12</v>
      </c>
      <c r="DA59" s="170">
        <f t="shared" si="22"/>
        <v>20</v>
      </c>
      <c r="DB59" s="213">
        <f t="shared" si="23"/>
        <v>0.6</v>
      </c>
      <c r="DC59" s="16"/>
    </row>
    <row r="60" spans="1:107" x14ac:dyDescent="0.25">
      <c r="A60" s="3" t="s">
        <v>92</v>
      </c>
      <c r="B60" s="3">
        <v>2014</v>
      </c>
      <c r="C60" s="334" t="s">
        <v>429</v>
      </c>
      <c r="D60" s="223">
        <f>'Global List of MEAL Indicators'!D61</f>
        <v>4</v>
      </c>
      <c r="E60" s="223">
        <f>'Global List of MEAL Indicators'!E61</f>
        <v>1</v>
      </c>
      <c r="F60" s="223">
        <f>'Global List of MEAL Indicators'!F61</f>
        <v>2</v>
      </c>
      <c r="G60" s="223">
        <f>'Global List of MEAL Indicators'!G61</f>
        <v>1</v>
      </c>
      <c r="H60" s="223">
        <f>'Global List of MEAL Indicators'!H61</f>
        <v>1</v>
      </c>
      <c r="I60" s="223">
        <f>'Global List of MEAL Indicators'!I61</f>
        <v>2</v>
      </c>
      <c r="J60" s="223">
        <f>'Global List of MEAL Indicators'!J61</f>
        <v>4</v>
      </c>
      <c r="K60" s="223">
        <f>'Global List of MEAL Indicators'!K61</f>
        <v>2</v>
      </c>
      <c r="L60" s="223">
        <f>'Global List of MEAL Indicators'!L61</f>
        <v>3</v>
      </c>
      <c r="M60" s="223" t="str">
        <f>'Global List of MEAL Indicators'!M61</f>
        <v>*</v>
      </c>
      <c r="N60" s="223" t="str">
        <f>'Global List of MEAL Indicators'!N61</f>
        <v>*</v>
      </c>
      <c r="O60" s="223">
        <f>'Global List of MEAL Indicators'!O61</f>
        <v>2</v>
      </c>
      <c r="P60" s="82">
        <f t="shared" si="1"/>
        <v>22</v>
      </c>
      <c r="Q60" s="82">
        <f t="shared" si="2"/>
        <v>48</v>
      </c>
      <c r="R60" s="193">
        <f t="shared" si="3"/>
        <v>0.45833333333333331</v>
      </c>
      <c r="S60" s="224">
        <f>'Global List of MEAL Indicators'!P61</f>
        <v>3</v>
      </c>
      <c r="T60" s="224">
        <f>'Global List of MEAL Indicators'!Q61</f>
        <v>3</v>
      </c>
      <c r="U60" s="224">
        <f>'Global List of MEAL Indicators'!R61</f>
        <v>4</v>
      </c>
      <c r="V60" s="224">
        <f>'Global List of MEAL Indicators'!S61</f>
        <v>2</v>
      </c>
      <c r="W60" s="224">
        <f>'Global List of MEAL Indicators'!T61</f>
        <v>1</v>
      </c>
      <c r="X60" s="224">
        <f>'Global List of MEAL Indicators'!U61</f>
        <v>1</v>
      </c>
      <c r="Y60" s="224">
        <f>'Global List of MEAL Indicators'!V61</f>
        <v>1</v>
      </c>
      <c r="Z60" s="82">
        <f t="shared" si="4"/>
        <v>15</v>
      </c>
      <c r="AA60" s="82">
        <f t="shared" si="5"/>
        <v>28</v>
      </c>
      <c r="AB60" s="202">
        <f t="shared" si="6"/>
        <v>0.5357142857142857</v>
      </c>
      <c r="AC60" s="225">
        <f>'Global List of MEAL Indicators'!W61</f>
        <v>2</v>
      </c>
      <c r="AD60" s="225" t="str">
        <f>'Global List of MEAL Indicators'!X61</f>
        <v>*</v>
      </c>
      <c r="AE60" s="225">
        <f>'Global List of MEAL Indicators'!Y61</f>
        <v>4</v>
      </c>
      <c r="AF60" s="225" t="str">
        <f>'Global List of MEAL Indicators'!Z61</f>
        <v>*</v>
      </c>
      <c r="AG60" s="225">
        <f>'Global List of MEAL Indicators'!AA61</f>
        <v>4</v>
      </c>
      <c r="AH60" s="225">
        <f>'Global List of MEAL Indicators'!AB61</f>
        <v>2</v>
      </c>
      <c r="AI60" s="225">
        <f>'Global List of MEAL Indicators'!AC61</f>
        <v>3</v>
      </c>
      <c r="AJ60" s="225" t="str">
        <f>'Global List of MEAL Indicators'!AD61</f>
        <v>*</v>
      </c>
      <c r="AK60" s="225">
        <f>'Global List of MEAL Indicators'!AE61</f>
        <v>1</v>
      </c>
      <c r="AL60" s="225">
        <f>'Global List of MEAL Indicators'!AF61</f>
        <v>4</v>
      </c>
      <c r="AM60" s="225">
        <f>'Global List of MEAL Indicators'!AG61</f>
        <v>4</v>
      </c>
      <c r="AN60" s="225">
        <f>'Global List of MEAL Indicators'!AH61</f>
        <v>3</v>
      </c>
      <c r="AO60" s="225">
        <f>'Global List of MEAL Indicators'!AI61</f>
        <v>4</v>
      </c>
      <c r="AP60" s="225">
        <f>'Global List of MEAL Indicators'!AJ61</f>
        <v>1</v>
      </c>
      <c r="AQ60" s="225">
        <f>'Global List of MEAL Indicators'!AK61</f>
        <v>3</v>
      </c>
      <c r="AR60" s="83">
        <f t="shared" si="7"/>
        <v>35</v>
      </c>
      <c r="AS60" s="83">
        <f t="shared" si="8"/>
        <v>60</v>
      </c>
      <c r="AT60" s="217">
        <f t="shared" si="9"/>
        <v>0.58333333333333337</v>
      </c>
      <c r="AU60" s="226">
        <f>'Global List of MEAL Indicators'!AL61</f>
        <v>4</v>
      </c>
      <c r="AV60" s="226">
        <f>'Global List of MEAL Indicators'!AM61</f>
        <v>4</v>
      </c>
      <c r="AW60" s="226">
        <f>'Global List of MEAL Indicators'!AN61</f>
        <v>1</v>
      </c>
      <c r="AX60" s="226">
        <f>'Global List of MEAL Indicators'!AO61</f>
        <v>1</v>
      </c>
      <c r="AY60" s="226">
        <f>'Global List of MEAL Indicators'!AP61</f>
        <v>4</v>
      </c>
      <c r="AZ60" s="226">
        <f>'Global List of MEAL Indicators'!AQ61</f>
        <v>4</v>
      </c>
      <c r="BA60" s="83">
        <f t="shared" si="10"/>
        <v>18</v>
      </c>
      <c r="BB60" s="83">
        <f t="shared" si="11"/>
        <v>24</v>
      </c>
      <c r="BC60" s="213">
        <f t="shared" si="12"/>
        <v>0.75</v>
      </c>
      <c r="BD60" s="227">
        <f>'Global List of MEAL Indicators'!AR61</f>
        <v>4</v>
      </c>
      <c r="BE60" s="227">
        <f>'Global List of MEAL Indicators'!AS61</f>
        <v>4</v>
      </c>
      <c r="BF60" s="227">
        <f>'Global List of MEAL Indicators'!AT61</f>
        <v>4</v>
      </c>
      <c r="BG60" s="227">
        <f>'Global List of MEAL Indicators'!AU61</f>
        <v>4</v>
      </c>
      <c r="BH60" s="227">
        <f>'Global List of MEAL Indicators'!AV61</f>
        <v>2</v>
      </c>
      <c r="BI60" s="227">
        <f>'Global List of MEAL Indicators'!AW61</f>
        <v>3</v>
      </c>
      <c r="BJ60" s="227">
        <f>'Global List of MEAL Indicators'!AX61</f>
        <v>3</v>
      </c>
      <c r="BK60" s="227">
        <f>'Global List of MEAL Indicators'!AY61</f>
        <v>3</v>
      </c>
      <c r="BL60" s="227">
        <f>'Global List of MEAL Indicators'!AZ61</f>
        <v>3</v>
      </c>
      <c r="BM60" s="227">
        <f>'Global List of MEAL Indicators'!BA61</f>
        <v>4</v>
      </c>
      <c r="BN60" s="227">
        <f>'Global List of MEAL Indicators'!BB61</f>
        <v>4</v>
      </c>
      <c r="BO60" s="227" t="str">
        <f>'Global List of MEAL Indicators'!BC61</f>
        <v>*</v>
      </c>
      <c r="BP60" s="227">
        <f>'Global List of MEAL Indicators'!BD61</f>
        <v>4</v>
      </c>
      <c r="BQ60" s="227">
        <f>'Global List of MEAL Indicators'!BE61</f>
        <v>4</v>
      </c>
      <c r="BR60" s="227">
        <f>'Global List of MEAL Indicators'!BF61</f>
        <v>4</v>
      </c>
      <c r="BS60" s="159">
        <f t="shared" si="13"/>
        <v>50</v>
      </c>
      <c r="BT60" s="159">
        <f t="shared" si="0"/>
        <v>60</v>
      </c>
      <c r="BU60" s="193">
        <f t="shared" si="14"/>
        <v>0.83333333333333337</v>
      </c>
      <c r="BV60" s="228">
        <f>'Global List of MEAL Indicators'!BG61</f>
        <v>2</v>
      </c>
      <c r="BW60" s="228">
        <f>'Global List of MEAL Indicators'!BH61</f>
        <v>2</v>
      </c>
      <c r="BX60" s="228">
        <f>'Global List of MEAL Indicators'!BI61</f>
        <v>4</v>
      </c>
      <c r="BY60" s="228">
        <f>'Global List of MEAL Indicators'!BJ61</f>
        <v>4</v>
      </c>
      <c r="BZ60" s="228">
        <f>'Global List of MEAL Indicators'!BK61</f>
        <v>3</v>
      </c>
      <c r="CA60" s="228">
        <f>'Global List of MEAL Indicators'!BL61</f>
        <v>1</v>
      </c>
      <c r="CB60" s="228">
        <f>'Global List of MEAL Indicators'!BM61</f>
        <v>1</v>
      </c>
      <c r="CC60" s="228" t="str">
        <f>'Global List of MEAL Indicators'!BN61</f>
        <v>*</v>
      </c>
      <c r="CD60" s="159">
        <f t="shared" si="15"/>
        <v>17</v>
      </c>
      <c r="CE60" s="159">
        <f t="shared" si="16"/>
        <v>32</v>
      </c>
      <c r="CF60" s="202">
        <f t="shared" si="17"/>
        <v>0.53125</v>
      </c>
      <c r="CG60" s="229">
        <f>'Global List of MEAL Indicators'!BO61</f>
        <v>3</v>
      </c>
      <c r="CH60" s="229">
        <f>'Global List of MEAL Indicators'!BP61</f>
        <v>4</v>
      </c>
      <c r="CI60" s="229">
        <f>'Global List of MEAL Indicators'!BQ61</f>
        <v>3</v>
      </c>
      <c r="CJ60" s="229">
        <f>'Global List of MEAL Indicators'!BR61</f>
        <v>3</v>
      </c>
      <c r="CK60" s="229">
        <f>'Global List of MEAL Indicators'!BS61</f>
        <v>2</v>
      </c>
      <c r="CL60" s="229">
        <f>'Global List of MEAL Indicators'!BT61</f>
        <v>3</v>
      </c>
      <c r="CM60" s="229">
        <f>'Global List of MEAL Indicators'!BU61</f>
        <v>1</v>
      </c>
      <c r="CN60" s="229">
        <f>'Global List of MEAL Indicators'!BV61</f>
        <v>4</v>
      </c>
      <c r="CO60" s="229">
        <f>'Global List of MEAL Indicators'!BW61</f>
        <v>4</v>
      </c>
      <c r="CP60" s="229">
        <f>'Global List of MEAL Indicators'!BX61</f>
        <v>4</v>
      </c>
      <c r="CQ60" s="229">
        <f>'Global List of MEAL Indicators'!BY61</f>
        <v>3</v>
      </c>
      <c r="CR60" s="159">
        <f t="shared" si="18"/>
        <v>34</v>
      </c>
      <c r="CS60" s="159">
        <f t="shared" si="19"/>
        <v>44</v>
      </c>
      <c r="CT60" s="217">
        <f t="shared" si="20"/>
        <v>0.77272727272727271</v>
      </c>
      <c r="CU60" s="226">
        <f>'Global List of MEAL Indicators'!BZ61</f>
        <v>4</v>
      </c>
      <c r="CV60" s="226">
        <f>'Global List of MEAL Indicators'!CA61</f>
        <v>4</v>
      </c>
      <c r="CW60" s="226">
        <f>'Global List of MEAL Indicators'!CB61</f>
        <v>4</v>
      </c>
      <c r="CX60" s="226">
        <f>'Global List of MEAL Indicators'!CC61</f>
        <v>4</v>
      </c>
      <c r="CY60" s="226">
        <f>'Global List of MEAL Indicators'!CD61</f>
        <v>3</v>
      </c>
      <c r="CZ60" s="170">
        <f t="shared" si="21"/>
        <v>19</v>
      </c>
      <c r="DA60" s="170">
        <f t="shared" si="22"/>
        <v>20</v>
      </c>
      <c r="DB60" s="213">
        <f t="shared" si="23"/>
        <v>0.95</v>
      </c>
      <c r="DC60" s="16"/>
    </row>
    <row r="61" spans="1:107" x14ac:dyDescent="0.25">
      <c r="A61" s="3" t="s">
        <v>93</v>
      </c>
      <c r="B61" s="3">
        <v>2012</v>
      </c>
      <c r="C61" s="334" t="s">
        <v>428</v>
      </c>
      <c r="D61" s="223">
        <f>'Global List of MEAL Indicators'!D62</f>
        <v>4</v>
      </c>
      <c r="E61" s="223">
        <f>'Global List of MEAL Indicators'!E62</f>
        <v>2</v>
      </c>
      <c r="F61" s="223">
        <f>'Global List of MEAL Indicators'!F62</f>
        <v>2</v>
      </c>
      <c r="G61" s="223">
        <f>'Global List of MEAL Indicators'!G62</f>
        <v>1</v>
      </c>
      <c r="H61" s="223">
        <f>'Global List of MEAL Indicators'!H62</f>
        <v>1</v>
      </c>
      <c r="I61" s="223">
        <f>'Global List of MEAL Indicators'!I62</f>
        <v>1</v>
      </c>
      <c r="J61" s="223">
        <f>'Global List of MEAL Indicators'!J62</f>
        <v>1</v>
      </c>
      <c r="K61" s="223">
        <f>'Global List of MEAL Indicators'!K62</f>
        <v>1</v>
      </c>
      <c r="L61" s="223">
        <f>'Global List of MEAL Indicators'!L62</f>
        <v>2</v>
      </c>
      <c r="M61" s="223" t="str">
        <f>'Global List of MEAL Indicators'!M62</f>
        <v>*</v>
      </c>
      <c r="N61" s="223" t="str">
        <f>'Global List of MEAL Indicators'!N62</f>
        <v>*</v>
      </c>
      <c r="O61" s="223">
        <f>'Global List of MEAL Indicators'!O62</f>
        <v>1</v>
      </c>
      <c r="P61" s="82">
        <f t="shared" si="1"/>
        <v>16</v>
      </c>
      <c r="Q61" s="82">
        <f t="shared" si="2"/>
        <v>48</v>
      </c>
      <c r="R61" s="193">
        <f t="shared" si="3"/>
        <v>0.33333333333333331</v>
      </c>
      <c r="S61" s="224">
        <f>'Global List of MEAL Indicators'!P62</f>
        <v>3</v>
      </c>
      <c r="T61" s="224" t="str">
        <f>'Global List of MEAL Indicators'!Q62</f>
        <v>*</v>
      </c>
      <c r="U61" s="224" t="str">
        <f>'Global List of MEAL Indicators'!R62</f>
        <v>*</v>
      </c>
      <c r="V61" s="224">
        <f>'Global List of MEAL Indicators'!S62</f>
        <v>4</v>
      </c>
      <c r="W61" s="224">
        <f>'Global List of MEAL Indicators'!T62</f>
        <v>4</v>
      </c>
      <c r="X61" s="224">
        <f>'Global List of MEAL Indicators'!U62</f>
        <v>2</v>
      </c>
      <c r="Y61" s="224" t="str">
        <f>'Global List of MEAL Indicators'!V62</f>
        <v>*</v>
      </c>
      <c r="Z61" s="82">
        <f t="shared" si="4"/>
        <v>13</v>
      </c>
      <c r="AA61" s="82">
        <f t="shared" si="5"/>
        <v>28</v>
      </c>
      <c r="AB61" s="202">
        <f t="shared" si="6"/>
        <v>0.4642857142857143</v>
      </c>
      <c r="AC61" s="225" t="str">
        <f>'Global List of MEAL Indicators'!W62</f>
        <v>*</v>
      </c>
      <c r="AD61" s="225">
        <f>'Global List of MEAL Indicators'!X62</f>
        <v>2</v>
      </c>
      <c r="AE61" s="225">
        <f>'Global List of MEAL Indicators'!Y62</f>
        <v>1</v>
      </c>
      <c r="AF61" s="225">
        <f>'Global List of MEAL Indicators'!Z62</f>
        <v>1</v>
      </c>
      <c r="AG61" s="225">
        <f>'Global List of MEAL Indicators'!AA62</f>
        <v>3</v>
      </c>
      <c r="AH61" s="225">
        <f>'Global List of MEAL Indicators'!AB62</f>
        <v>1</v>
      </c>
      <c r="AI61" s="225">
        <f>'Global List of MEAL Indicators'!AC62</f>
        <v>1</v>
      </c>
      <c r="AJ61" s="225">
        <f>'Global List of MEAL Indicators'!AD62</f>
        <v>1</v>
      </c>
      <c r="AK61" s="225" t="str">
        <f>'Global List of MEAL Indicators'!AE62</f>
        <v>*</v>
      </c>
      <c r="AL61" s="225">
        <f>'Global List of MEAL Indicators'!AF62</f>
        <v>2</v>
      </c>
      <c r="AM61" s="225">
        <f>'Global List of MEAL Indicators'!AG62</f>
        <v>2</v>
      </c>
      <c r="AN61" s="225">
        <f>'Global List of MEAL Indicators'!AH62</f>
        <v>2</v>
      </c>
      <c r="AO61" s="225">
        <f>'Global List of MEAL Indicators'!AI62</f>
        <v>2</v>
      </c>
      <c r="AP61" s="225">
        <f>'Global List of MEAL Indicators'!AJ62</f>
        <v>1</v>
      </c>
      <c r="AQ61" s="225" t="str">
        <f>'Global List of MEAL Indicators'!AK62</f>
        <v>*</v>
      </c>
      <c r="AR61" s="83">
        <f t="shared" si="7"/>
        <v>19</v>
      </c>
      <c r="AS61" s="83">
        <f t="shared" si="8"/>
        <v>60</v>
      </c>
      <c r="AT61" s="217">
        <f t="shared" si="9"/>
        <v>0.31666666666666665</v>
      </c>
      <c r="AU61" s="226">
        <f>'Global List of MEAL Indicators'!AL62</f>
        <v>4</v>
      </c>
      <c r="AV61" s="226">
        <f>'Global List of MEAL Indicators'!AM62</f>
        <v>1</v>
      </c>
      <c r="AW61" s="226">
        <f>'Global List of MEAL Indicators'!AN62</f>
        <v>1</v>
      </c>
      <c r="AX61" s="226" t="str">
        <f>'Global List of MEAL Indicators'!AO62</f>
        <v>*</v>
      </c>
      <c r="AY61" s="226">
        <f>'Global List of MEAL Indicators'!AP62</f>
        <v>4</v>
      </c>
      <c r="AZ61" s="226">
        <f>'Global List of MEAL Indicators'!AQ62</f>
        <v>4</v>
      </c>
      <c r="BA61" s="83">
        <f t="shared" si="10"/>
        <v>14</v>
      </c>
      <c r="BB61" s="83">
        <f t="shared" si="11"/>
        <v>24</v>
      </c>
      <c r="BC61" s="213">
        <f t="shared" si="12"/>
        <v>0.58333333333333337</v>
      </c>
      <c r="BD61" s="227">
        <f>'Global List of MEAL Indicators'!AR62</f>
        <v>1</v>
      </c>
      <c r="BE61" s="227">
        <f>'Global List of MEAL Indicators'!AS62</f>
        <v>3</v>
      </c>
      <c r="BF61" s="227">
        <f>'Global List of MEAL Indicators'!AT62</f>
        <v>4</v>
      </c>
      <c r="BG61" s="227">
        <f>'Global List of MEAL Indicators'!AU62</f>
        <v>3</v>
      </c>
      <c r="BH61" s="227">
        <f>'Global List of MEAL Indicators'!AV62</f>
        <v>2</v>
      </c>
      <c r="BI61" s="227">
        <f>'Global List of MEAL Indicators'!AW62</f>
        <v>3</v>
      </c>
      <c r="BJ61" s="227">
        <f>'Global List of MEAL Indicators'!AX62</f>
        <v>4</v>
      </c>
      <c r="BK61" s="227">
        <f>'Global List of MEAL Indicators'!AY62</f>
        <v>4</v>
      </c>
      <c r="BL61" s="227">
        <f>'Global List of MEAL Indicators'!AZ62</f>
        <v>2</v>
      </c>
      <c r="BM61" s="227">
        <f>'Global List of MEAL Indicators'!BA62</f>
        <v>1</v>
      </c>
      <c r="BN61" s="227">
        <f>'Global List of MEAL Indicators'!BB62</f>
        <v>2</v>
      </c>
      <c r="BO61" s="227">
        <f>'Global List of MEAL Indicators'!BC62</f>
        <v>2</v>
      </c>
      <c r="BP61" s="227">
        <f>'Global List of MEAL Indicators'!BD62</f>
        <v>3</v>
      </c>
      <c r="BQ61" s="227" t="str">
        <f>'Global List of MEAL Indicators'!BE62</f>
        <v>*</v>
      </c>
      <c r="BR61" s="227">
        <f>'Global List of MEAL Indicators'!BF62</f>
        <v>2</v>
      </c>
      <c r="BS61" s="159">
        <f t="shared" si="13"/>
        <v>36</v>
      </c>
      <c r="BT61" s="159">
        <f t="shared" si="0"/>
        <v>60</v>
      </c>
      <c r="BU61" s="193">
        <f t="shared" si="14"/>
        <v>0.6</v>
      </c>
      <c r="BV61" s="228">
        <f>'Global List of MEAL Indicators'!BG62</f>
        <v>1</v>
      </c>
      <c r="BW61" s="228">
        <f>'Global List of MEAL Indicators'!BH62</f>
        <v>3</v>
      </c>
      <c r="BX61" s="228">
        <f>'Global List of MEAL Indicators'!BI62</f>
        <v>2</v>
      </c>
      <c r="BY61" s="228">
        <f>'Global List of MEAL Indicators'!BJ62</f>
        <v>2</v>
      </c>
      <c r="BZ61" s="228">
        <f>'Global List of MEAL Indicators'!BK62</f>
        <v>3</v>
      </c>
      <c r="CA61" s="228">
        <f>'Global List of MEAL Indicators'!BL62</f>
        <v>2</v>
      </c>
      <c r="CB61" s="228">
        <f>'Global List of MEAL Indicators'!BM62</f>
        <v>3</v>
      </c>
      <c r="CC61" s="228" t="str">
        <f>'Global List of MEAL Indicators'!BN62</f>
        <v>*</v>
      </c>
      <c r="CD61" s="159">
        <f t="shared" si="15"/>
        <v>16</v>
      </c>
      <c r="CE61" s="159">
        <f t="shared" si="16"/>
        <v>32</v>
      </c>
      <c r="CF61" s="202">
        <f t="shared" si="17"/>
        <v>0.5</v>
      </c>
      <c r="CG61" s="229">
        <f>'Global List of MEAL Indicators'!BO62</f>
        <v>1</v>
      </c>
      <c r="CH61" s="229">
        <f>'Global List of MEAL Indicators'!BP62</f>
        <v>1</v>
      </c>
      <c r="CI61" s="229">
        <f>'Global List of MEAL Indicators'!BQ62</f>
        <v>4</v>
      </c>
      <c r="CJ61" s="229">
        <f>'Global List of MEAL Indicators'!BR62</f>
        <v>1</v>
      </c>
      <c r="CK61" s="229">
        <f>'Global List of MEAL Indicators'!BS62</f>
        <v>1</v>
      </c>
      <c r="CL61" s="229">
        <f>'Global List of MEAL Indicators'!BT62</f>
        <v>1</v>
      </c>
      <c r="CM61" s="229">
        <f>'Global List of MEAL Indicators'!BU62</f>
        <v>3</v>
      </c>
      <c r="CN61" s="229">
        <f>'Global List of MEAL Indicators'!BV62</f>
        <v>1</v>
      </c>
      <c r="CO61" s="229">
        <f>'Global List of MEAL Indicators'!BW62</f>
        <v>2</v>
      </c>
      <c r="CP61" s="229">
        <f>'Global List of MEAL Indicators'!BX62</f>
        <v>1</v>
      </c>
      <c r="CQ61" s="229">
        <f>'Global List of MEAL Indicators'!BY62</f>
        <v>1</v>
      </c>
      <c r="CR61" s="159">
        <f t="shared" si="18"/>
        <v>17</v>
      </c>
      <c r="CS61" s="159">
        <f t="shared" si="19"/>
        <v>44</v>
      </c>
      <c r="CT61" s="217">
        <f t="shared" si="20"/>
        <v>0.38636363636363635</v>
      </c>
      <c r="CU61" s="226">
        <f>'Global List of MEAL Indicators'!BZ62</f>
        <v>3</v>
      </c>
      <c r="CV61" s="226">
        <f>'Global List of MEAL Indicators'!CA62</f>
        <v>3</v>
      </c>
      <c r="CW61" s="226">
        <f>'Global List of MEAL Indicators'!CB62</f>
        <v>1</v>
      </c>
      <c r="CX61" s="226" t="str">
        <f>'Global List of MEAL Indicators'!CC62</f>
        <v>*</v>
      </c>
      <c r="CY61" s="226">
        <f>'Global List of MEAL Indicators'!CD62</f>
        <v>1</v>
      </c>
      <c r="CZ61" s="170">
        <f t="shared" si="21"/>
        <v>8</v>
      </c>
      <c r="DA61" s="170">
        <f t="shared" si="22"/>
        <v>20</v>
      </c>
      <c r="DB61" s="213">
        <f t="shared" si="23"/>
        <v>0.4</v>
      </c>
      <c r="DC61" s="16"/>
    </row>
    <row r="62" spans="1:107" x14ac:dyDescent="0.25">
      <c r="A62" s="3" t="s">
        <v>94</v>
      </c>
      <c r="B62" s="3">
        <v>2010</v>
      </c>
      <c r="C62" s="334" t="s">
        <v>429</v>
      </c>
      <c r="D62" s="223">
        <f>'Global List of MEAL Indicators'!D63</f>
        <v>4</v>
      </c>
      <c r="E62" s="223">
        <f>'Global List of MEAL Indicators'!E63</f>
        <v>4</v>
      </c>
      <c r="F62" s="223">
        <f>'Global List of MEAL Indicators'!F63</f>
        <v>4</v>
      </c>
      <c r="G62" s="223">
        <f>'Global List of MEAL Indicators'!G63</f>
        <v>4</v>
      </c>
      <c r="H62" s="223">
        <f>'Global List of MEAL Indicators'!H63</f>
        <v>3</v>
      </c>
      <c r="I62" s="223">
        <f>'Global List of MEAL Indicators'!I63</f>
        <v>3</v>
      </c>
      <c r="J62" s="223">
        <f>'Global List of MEAL Indicators'!J63</f>
        <v>2</v>
      </c>
      <c r="K62" s="223">
        <f>'Global List of MEAL Indicators'!K63</f>
        <v>1</v>
      </c>
      <c r="L62" s="223">
        <f>'Global List of MEAL Indicators'!L63</f>
        <v>3</v>
      </c>
      <c r="M62" s="223">
        <f>'Global List of MEAL Indicators'!M63</f>
        <v>3</v>
      </c>
      <c r="N62" s="223">
        <f>'Global List of MEAL Indicators'!N63</f>
        <v>1</v>
      </c>
      <c r="O62" s="223">
        <f>'Global List of MEAL Indicators'!O63</f>
        <v>4</v>
      </c>
      <c r="P62" s="82">
        <f t="shared" si="1"/>
        <v>36</v>
      </c>
      <c r="Q62" s="82">
        <f t="shared" si="2"/>
        <v>48</v>
      </c>
      <c r="R62" s="193">
        <f t="shared" si="3"/>
        <v>0.75</v>
      </c>
      <c r="S62" s="224">
        <f>'Global List of MEAL Indicators'!P63</f>
        <v>3</v>
      </c>
      <c r="T62" s="224">
        <f>'Global List of MEAL Indicators'!Q63</f>
        <v>1</v>
      </c>
      <c r="U62" s="224">
        <f>'Global List of MEAL Indicators'!R63</f>
        <v>2</v>
      </c>
      <c r="V62" s="224">
        <f>'Global List of MEAL Indicators'!S63</f>
        <v>4</v>
      </c>
      <c r="W62" s="224">
        <f>'Global List of MEAL Indicators'!T63</f>
        <v>2</v>
      </c>
      <c r="X62" s="224">
        <f>'Global List of MEAL Indicators'!U63</f>
        <v>1</v>
      </c>
      <c r="Y62" s="224">
        <f>'Global List of MEAL Indicators'!V63</f>
        <v>4</v>
      </c>
      <c r="Z62" s="82">
        <f t="shared" si="4"/>
        <v>17</v>
      </c>
      <c r="AA62" s="82">
        <f t="shared" si="5"/>
        <v>28</v>
      </c>
      <c r="AB62" s="202">
        <f t="shared" si="6"/>
        <v>0.6071428571428571</v>
      </c>
      <c r="AC62" s="225" t="str">
        <f>'Global List of MEAL Indicators'!W63</f>
        <v>*</v>
      </c>
      <c r="AD62" s="225" t="str">
        <f>'Global List of MEAL Indicators'!X63</f>
        <v>*</v>
      </c>
      <c r="AE62" s="225" t="str">
        <f>'Global List of MEAL Indicators'!Y63</f>
        <v>*</v>
      </c>
      <c r="AF62" s="225">
        <f>'Global List of MEAL Indicators'!Z63</f>
        <v>4</v>
      </c>
      <c r="AG62" s="225">
        <f>'Global List of MEAL Indicators'!AA63</f>
        <v>2</v>
      </c>
      <c r="AH62" s="225">
        <f>'Global List of MEAL Indicators'!AB63</f>
        <v>3</v>
      </c>
      <c r="AI62" s="225" t="str">
        <f>'Global List of MEAL Indicators'!AC63</f>
        <v>*</v>
      </c>
      <c r="AJ62" s="225">
        <f>'Global List of MEAL Indicators'!AD63</f>
        <v>3</v>
      </c>
      <c r="AK62" s="225">
        <f>'Global List of MEAL Indicators'!AE63</f>
        <v>3</v>
      </c>
      <c r="AL62" s="225">
        <f>'Global List of MEAL Indicators'!AF63</f>
        <v>4</v>
      </c>
      <c r="AM62" s="225">
        <f>'Global List of MEAL Indicators'!AG63</f>
        <v>3</v>
      </c>
      <c r="AN62" s="225">
        <f>'Global List of MEAL Indicators'!AH63</f>
        <v>1</v>
      </c>
      <c r="AO62" s="225">
        <f>'Global List of MEAL Indicators'!AI63</f>
        <v>1</v>
      </c>
      <c r="AP62" s="225">
        <f>'Global List of MEAL Indicators'!AJ63</f>
        <v>3</v>
      </c>
      <c r="AQ62" s="225">
        <f>'Global List of MEAL Indicators'!AK63</f>
        <v>2</v>
      </c>
      <c r="AR62" s="83">
        <f t="shared" si="7"/>
        <v>29</v>
      </c>
      <c r="AS62" s="83">
        <f t="shared" si="8"/>
        <v>60</v>
      </c>
      <c r="AT62" s="217">
        <f t="shared" si="9"/>
        <v>0.48333333333333334</v>
      </c>
      <c r="AU62" s="226">
        <f>'Global List of MEAL Indicators'!AL63</f>
        <v>3</v>
      </c>
      <c r="AV62" s="226">
        <f>'Global List of MEAL Indicators'!AM63</f>
        <v>3</v>
      </c>
      <c r="AW62" s="226" t="str">
        <f>'Global List of MEAL Indicators'!AN63</f>
        <v>*</v>
      </c>
      <c r="AX62" s="226">
        <f>'Global List of MEAL Indicators'!AO63</f>
        <v>1</v>
      </c>
      <c r="AY62" s="226">
        <f>'Global List of MEAL Indicators'!AP63</f>
        <v>2</v>
      </c>
      <c r="AZ62" s="226">
        <f>'Global List of MEAL Indicators'!AQ63</f>
        <v>3</v>
      </c>
      <c r="BA62" s="83">
        <f t="shared" si="10"/>
        <v>12</v>
      </c>
      <c r="BB62" s="83">
        <f t="shared" si="11"/>
        <v>24</v>
      </c>
      <c r="BC62" s="213">
        <f t="shared" si="12"/>
        <v>0.5</v>
      </c>
      <c r="BD62" s="227">
        <f>'Global List of MEAL Indicators'!AR63</f>
        <v>2</v>
      </c>
      <c r="BE62" s="227">
        <f>'Global List of MEAL Indicators'!AS63</f>
        <v>2</v>
      </c>
      <c r="BF62" s="227">
        <f>'Global List of MEAL Indicators'!AT63</f>
        <v>2</v>
      </c>
      <c r="BG62" s="227">
        <f>'Global List of MEAL Indicators'!AU63</f>
        <v>2</v>
      </c>
      <c r="BH62" s="227">
        <f>'Global List of MEAL Indicators'!AV63</f>
        <v>4</v>
      </c>
      <c r="BI62" s="227">
        <f>'Global List of MEAL Indicators'!AW63</f>
        <v>2</v>
      </c>
      <c r="BJ62" s="227">
        <f>'Global List of MEAL Indicators'!AX63</f>
        <v>1</v>
      </c>
      <c r="BK62" s="227">
        <f>'Global List of MEAL Indicators'!AY63</f>
        <v>1</v>
      </c>
      <c r="BL62" s="227">
        <f>'Global List of MEAL Indicators'!AZ63</f>
        <v>1</v>
      </c>
      <c r="BM62" s="227" t="str">
        <f>'Global List of MEAL Indicators'!BA63</f>
        <v>*</v>
      </c>
      <c r="BN62" s="227">
        <f>'Global List of MEAL Indicators'!BB63</f>
        <v>2</v>
      </c>
      <c r="BO62" s="227" t="str">
        <f>'Global List of MEAL Indicators'!BC63</f>
        <v>*</v>
      </c>
      <c r="BP62" s="227" t="str">
        <f>'Global List of MEAL Indicators'!BD63</f>
        <v>*</v>
      </c>
      <c r="BQ62" s="227" t="str">
        <f>'Global List of MEAL Indicators'!BE63</f>
        <v>*</v>
      </c>
      <c r="BR62" s="227">
        <f>'Global List of MEAL Indicators'!BF63</f>
        <v>3</v>
      </c>
      <c r="BS62" s="159">
        <f t="shared" si="13"/>
        <v>22</v>
      </c>
      <c r="BT62" s="159">
        <f t="shared" si="0"/>
        <v>60</v>
      </c>
      <c r="BU62" s="193">
        <f t="shared" si="14"/>
        <v>0.36666666666666664</v>
      </c>
      <c r="BV62" s="228">
        <f>'Global List of MEAL Indicators'!BG63</f>
        <v>4</v>
      </c>
      <c r="BW62" s="228">
        <f>'Global List of MEAL Indicators'!BH63</f>
        <v>4</v>
      </c>
      <c r="BX62" s="228">
        <f>'Global List of MEAL Indicators'!BI63</f>
        <v>2</v>
      </c>
      <c r="BY62" s="228">
        <f>'Global List of MEAL Indicators'!BJ63</f>
        <v>2</v>
      </c>
      <c r="BZ62" s="228">
        <f>'Global List of MEAL Indicators'!BK63</f>
        <v>3</v>
      </c>
      <c r="CA62" s="228">
        <f>'Global List of MEAL Indicators'!BL63</f>
        <v>3</v>
      </c>
      <c r="CB62" s="228">
        <f>'Global List of MEAL Indicators'!BM63</f>
        <v>4</v>
      </c>
      <c r="CC62" s="228" t="str">
        <f>'Global List of MEAL Indicators'!BN63</f>
        <v>*</v>
      </c>
      <c r="CD62" s="159">
        <f t="shared" si="15"/>
        <v>22</v>
      </c>
      <c r="CE62" s="159">
        <f t="shared" si="16"/>
        <v>32</v>
      </c>
      <c r="CF62" s="202">
        <f t="shared" si="17"/>
        <v>0.6875</v>
      </c>
      <c r="CG62" s="229">
        <f>'Global List of MEAL Indicators'!BO63</f>
        <v>1</v>
      </c>
      <c r="CH62" s="229">
        <f>'Global List of MEAL Indicators'!BP63</f>
        <v>3</v>
      </c>
      <c r="CI62" s="229">
        <f>'Global List of MEAL Indicators'!BQ63</f>
        <v>3</v>
      </c>
      <c r="CJ62" s="229">
        <f>'Global List of MEAL Indicators'!BR63</f>
        <v>3</v>
      </c>
      <c r="CK62" s="229">
        <f>'Global List of MEAL Indicators'!BS63</f>
        <v>2</v>
      </c>
      <c r="CL62" s="229">
        <f>'Global List of MEAL Indicators'!BT63</f>
        <v>2</v>
      </c>
      <c r="CM62" s="229">
        <f>'Global List of MEAL Indicators'!BU63</f>
        <v>3</v>
      </c>
      <c r="CN62" s="229">
        <f>'Global List of MEAL Indicators'!BV63</f>
        <v>2</v>
      </c>
      <c r="CO62" s="229">
        <f>'Global List of MEAL Indicators'!BW63</f>
        <v>2</v>
      </c>
      <c r="CP62" s="229">
        <f>'Global List of MEAL Indicators'!BX63</f>
        <v>3</v>
      </c>
      <c r="CQ62" s="229">
        <f>'Global List of MEAL Indicators'!BY63</f>
        <v>2</v>
      </c>
      <c r="CR62" s="159">
        <f t="shared" si="18"/>
        <v>26</v>
      </c>
      <c r="CS62" s="159">
        <f t="shared" si="19"/>
        <v>44</v>
      </c>
      <c r="CT62" s="217">
        <f t="shared" si="20"/>
        <v>0.59090909090909094</v>
      </c>
      <c r="CU62" s="226">
        <f>'Global List of MEAL Indicators'!BZ63</f>
        <v>1</v>
      </c>
      <c r="CV62" s="226">
        <f>'Global List of MEAL Indicators'!CA63</f>
        <v>3</v>
      </c>
      <c r="CW62" s="226">
        <f>'Global List of MEAL Indicators'!CB63</f>
        <v>4</v>
      </c>
      <c r="CX62" s="226" t="str">
        <f>'Global List of MEAL Indicators'!CC63</f>
        <v>*</v>
      </c>
      <c r="CY62" s="226">
        <f>'Global List of MEAL Indicators'!CD63</f>
        <v>3</v>
      </c>
      <c r="CZ62" s="170">
        <f t="shared" si="21"/>
        <v>11</v>
      </c>
      <c r="DA62" s="170">
        <f t="shared" si="22"/>
        <v>20</v>
      </c>
      <c r="DB62" s="213">
        <f t="shared" si="23"/>
        <v>0.55000000000000004</v>
      </c>
      <c r="DC62" s="16"/>
    </row>
    <row r="63" spans="1:107" x14ac:dyDescent="0.25">
      <c r="A63" s="3" t="s">
        <v>95</v>
      </c>
      <c r="B63" s="3">
        <v>2011</v>
      </c>
      <c r="C63" s="335" t="s">
        <v>427</v>
      </c>
      <c r="D63" s="223">
        <f>'Global List of MEAL Indicators'!D64</f>
        <v>4</v>
      </c>
      <c r="E63" s="223">
        <f>'Global List of MEAL Indicators'!E64</f>
        <v>4</v>
      </c>
      <c r="F63" s="223">
        <f>'Global List of MEAL Indicators'!F64</f>
        <v>3</v>
      </c>
      <c r="G63" s="223">
        <f>'Global List of MEAL Indicators'!G64</f>
        <v>2</v>
      </c>
      <c r="H63" s="223">
        <f>'Global List of MEAL Indicators'!H64</f>
        <v>3</v>
      </c>
      <c r="I63" s="223">
        <f>'Global List of MEAL Indicators'!I64</f>
        <v>3</v>
      </c>
      <c r="J63" s="223">
        <f>'Global List of MEAL Indicators'!J64</f>
        <v>4</v>
      </c>
      <c r="K63" s="223">
        <f>'Global List of MEAL Indicators'!K64</f>
        <v>4</v>
      </c>
      <c r="L63" s="223">
        <f>'Global List of MEAL Indicators'!L64</f>
        <v>3</v>
      </c>
      <c r="M63" s="223">
        <f>'Global List of MEAL Indicators'!M64</f>
        <v>1</v>
      </c>
      <c r="N63" s="223">
        <f>'Global List of MEAL Indicators'!N64</f>
        <v>1</v>
      </c>
      <c r="O63" s="223">
        <f>'Global List of MEAL Indicators'!O64</f>
        <v>4</v>
      </c>
      <c r="P63" s="82">
        <f t="shared" si="1"/>
        <v>36</v>
      </c>
      <c r="Q63" s="82">
        <f t="shared" si="2"/>
        <v>48</v>
      </c>
      <c r="R63" s="193">
        <f t="shared" si="3"/>
        <v>0.75</v>
      </c>
      <c r="S63" s="224" t="str">
        <f>'Global List of MEAL Indicators'!P64</f>
        <v>*</v>
      </c>
      <c r="T63" s="224" t="str">
        <f>'Global List of MEAL Indicators'!Q64</f>
        <v>*</v>
      </c>
      <c r="U63" s="224" t="str">
        <f>'Global List of MEAL Indicators'!R64</f>
        <v>*</v>
      </c>
      <c r="V63" s="224">
        <f>'Global List of MEAL Indicators'!S64</f>
        <v>2</v>
      </c>
      <c r="W63" s="224">
        <f>'Global List of MEAL Indicators'!T64</f>
        <v>1</v>
      </c>
      <c r="X63" s="224">
        <f>'Global List of MEAL Indicators'!U64</f>
        <v>1</v>
      </c>
      <c r="Y63" s="224" t="str">
        <f>'Global List of MEAL Indicators'!V64</f>
        <v>*</v>
      </c>
      <c r="Z63" s="82">
        <f t="shared" si="4"/>
        <v>4</v>
      </c>
      <c r="AA63" s="82">
        <f t="shared" si="5"/>
        <v>28</v>
      </c>
      <c r="AB63" s="202">
        <f t="shared" si="6"/>
        <v>0.14285714285714285</v>
      </c>
      <c r="AC63" s="225">
        <f>'Global List of MEAL Indicators'!W64</f>
        <v>2</v>
      </c>
      <c r="AD63" s="225">
        <f>'Global List of MEAL Indicators'!X64</f>
        <v>4</v>
      </c>
      <c r="AE63" s="225">
        <f>'Global List of MEAL Indicators'!Y64</f>
        <v>1</v>
      </c>
      <c r="AF63" s="225">
        <f>'Global List of MEAL Indicators'!Z64</f>
        <v>3</v>
      </c>
      <c r="AG63" s="225">
        <f>'Global List of MEAL Indicators'!AA64</f>
        <v>3</v>
      </c>
      <c r="AH63" s="225">
        <f>'Global List of MEAL Indicators'!AB64</f>
        <v>4</v>
      </c>
      <c r="AI63" s="225">
        <f>'Global List of MEAL Indicators'!AC64</f>
        <v>3</v>
      </c>
      <c r="AJ63" s="225">
        <f>'Global List of MEAL Indicators'!AD64</f>
        <v>1</v>
      </c>
      <c r="AK63" s="225">
        <f>'Global List of MEAL Indicators'!AE64</f>
        <v>1</v>
      </c>
      <c r="AL63" s="225">
        <f>'Global List of MEAL Indicators'!AF64</f>
        <v>4</v>
      </c>
      <c r="AM63" s="225">
        <f>'Global List of MEAL Indicators'!AG64</f>
        <v>4</v>
      </c>
      <c r="AN63" s="225">
        <f>'Global List of MEAL Indicators'!AH64</f>
        <v>3</v>
      </c>
      <c r="AO63" s="225">
        <f>'Global List of MEAL Indicators'!AI64</f>
        <v>1</v>
      </c>
      <c r="AP63" s="225">
        <f>'Global List of MEAL Indicators'!AJ64</f>
        <v>2</v>
      </c>
      <c r="AQ63" s="225">
        <f>'Global List of MEAL Indicators'!AK64</f>
        <v>3</v>
      </c>
      <c r="AR63" s="83">
        <f t="shared" si="7"/>
        <v>39</v>
      </c>
      <c r="AS63" s="83">
        <f t="shared" si="8"/>
        <v>60</v>
      </c>
      <c r="AT63" s="217">
        <f t="shared" si="9"/>
        <v>0.65</v>
      </c>
      <c r="AU63" s="226">
        <f>'Global List of MEAL Indicators'!AL64</f>
        <v>4</v>
      </c>
      <c r="AV63" s="226">
        <f>'Global List of MEAL Indicators'!AM64</f>
        <v>4</v>
      </c>
      <c r="AW63" s="226" t="str">
        <f>'Global List of MEAL Indicators'!AN64</f>
        <v>*</v>
      </c>
      <c r="AX63" s="226" t="str">
        <f>'Global List of MEAL Indicators'!AO64</f>
        <v>*</v>
      </c>
      <c r="AY63" s="226">
        <f>'Global List of MEAL Indicators'!AP64</f>
        <v>3</v>
      </c>
      <c r="AZ63" s="226">
        <f>'Global List of MEAL Indicators'!AQ64</f>
        <v>4</v>
      </c>
      <c r="BA63" s="83">
        <f t="shared" si="10"/>
        <v>15</v>
      </c>
      <c r="BB63" s="83">
        <f t="shared" si="11"/>
        <v>24</v>
      </c>
      <c r="BC63" s="213">
        <f t="shared" si="12"/>
        <v>0.625</v>
      </c>
      <c r="BD63" s="227">
        <f>'Global List of MEAL Indicators'!AR64</f>
        <v>2</v>
      </c>
      <c r="BE63" s="227">
        <f>'Global List of MEAL Indicators'!AS64</f>
        <v>2</v>
      </c>
      <c r="BF63" s="227">
        <f>'Global List of MEAL Indicators'!AT64</f>
        <v>3</v>
      </c>
      <c r="BG63" s="227">
        <f>'Global List of MEAL Indicators'!AU64</f>
        <v>2</v>
      </c>
      <c r="BH63" s="227">
        <f>'Global List of MEAL Indicators'!AV64</f>
        <v>4</v>
      </c>
      <c r="BI63" s="227">
        <f>'Global List of MEAL Indicators'!AW64</f>
        <v>2</v>
      </c>
      <c r="BJ63" s="227">
        <f>'Global List of MEAL Indicators'!AX64</f>
        <v>1</v>
      </c>
      <c r="BK63" s="227">
        <f>'Global List of MEAL Indicators'!AY64</f>
        <v>2</v>
      </c>
      <c r="BL63" s="227">
        <f>'Global List of MEAL Indicators'!AZ64</f>
        <v>1</v>
      </c>
      <c r="BM63" s="227" t="str">
        <f>'Global List of MEAL Indicators'!BA64</f>
        <v>*</v>
      </c>
      <c r="BN63" s="227">
        <f>'Global List of MEAL Indicators'!BB64</f>
        <v>2</v>
      </c>
      <c r="BO63" s="227">
        <f>'Global List of MEAL Indicators'!BC64</f>
        <v>2</v>
      </c>
      <c r="BP63" s="227">
        <f>'Global List of MEAL Indicators'!BD64</f>
        <v>4</v>
      </c>
      <c r="BQ63" s="227" t="str">
        <f>'Global List of MEAL Indicators'!BE64</f>
        <v>*</v>
      </c>
      <c r="BR63" s="227">
        <f>'Global List of MEAL Indicators'!BF64</f>
        <v>4</v>
      </c>
      <c r="BS63" s="159">
        <f t="shared" si="13"/>
        <v>31</v>
      </c>
      <c r="BT63" s="159">
        <f t="shared" si="0"/>
        <v>60</v>
      </c>
      <c r="BU63" s="193">
        <f t="shared" si="14"/>
        <v>0.51666666666666672</v>
      </c>
      <c r="BV63" s="228">
        <f>'Global List of MEAL Indicators'!BG64</f>
        <v>3</v>
      </c>
      <c r="BW63" s="228">
        <f>'Global List of MEAL Indicators'!BH64</f>
        <v>3</v>
      </c>
      <c r="BX63" s="228">
        <f>'Global List of MEAL Indicators'!BI64</f>
        <v>1</v>
      </c>
      <c r="BY63" s="228">
        <f>'Global List of MEAL Indicators'!BJ64</f>
        <v>2</v>
      </c>
      <c r="BZ63" s="228">
        <f>'Global List of MEAL Indicators'!BK64</f>
        <v>2</v>
      </c>
      <c r="CA63" s="228">
        <f>'Global List of MEAL Indicators'!BL64</f>
        <v>2</v>
      </c>
      <c r="CB63" s="228">
        <f>'Global List of MEAL Indicators'!BM64</f>
        <v>4</v>
      </c>
      <c r="CC63" s="228" t="str">
        <f>'Global List of MEAL Indicators'!BN64</f>
        <v>*</v>
      </c>
      <c r="CD63" s="159">
        <f t="shared" si="15"/>
        <v>17</v>
      </c>
      <c r="CE63" s="159">
        <f t="shared" si="16"/>
        <v>32</v>
      </c>
      <c r="CF63" s="202">
        <f t="shared" si="17"/>
        <v>0.53125</v>
      </c>
      <c r="CG63" s="229">
        <f>'Global List of MEAL Indicators'!BO64</f>
        <v>3</v>
      </c>
      <c r="CH63" s="229">
        <f>'Global List of MEAL Indicators'!BP64</f>
        <v>3</v>
      </c>
      <c r="CI63" s="229">
        <f>'Global List of MEAL Indicators'!BQ64</f>
        <v>3</v>
      </c>
      <c r="CJ63" s="229">
        <f>'Global List of MEAL Indicators'!BR64</f>
        <v>4</v>
      </c>
      <c r="CK63" s="229">
        <f>'Global List of MEAL Indicators'!BS64</f>
        <v>2</v>
      </c>
      <c r="CL63" s="229">
        <f>'Global List of MEAL Indicators'!BT64</f>
        <v>3</v>
      </c>
      <c r="CM63" s="229">
        <f>'Global List of MEAL Indicators'!BU64</f>
        <v>4</v>
      </c>
      <c r="CN63" s="229">
        <f>'Global List of MEAL Indicators'!BV64</f>
        <v>1</v>
      </c>
      <c r="CO63" s="229">
        <f>'Global List of MEAL Indicators'!BW64</f>
        <v>1</v>
      </c>
      <c r="CP63" s="229">
        <f>'Global List of MEAL Indicators'!BX64</f>
        <v>2</v>
      </c>
      <c r="CQ63" s="229">
        <f>'Global List of MEAL Indicators'!BY64</f>
        <v>2</v>
      </c>
      <c r="CR63" s="159">
        <f t="shared" si="18"/>
        <v>28</v>
      </c>
      <c r="CS63" s="159">
        <f t="shared" si="19"/>
        <v>44</v>
      </c>
      <c r="CT63" s="217">
        <f t="shared" si="20"/>
        <v>0.63636363636363635</v>
      </c>
      <c r="CU63" s="226">
        <f>'Global List of MEAL Indicators'!BZ64</f>
        <v>3</v>
      </c>
      <c r="CV63" s="226">
        <f>'Global List of MEAL Indicators'!CA64</f>
        <v>3</v>
      </c>
      <c r="CW63" s="226">
        <f>'Global List of MEAL Indicators'!CB64</f>
        <v>4</v>
      </c>
      <c r="CX63" s="226">
        <f>'Global List of MEAL Indicators'!CC64</f>
        <v>2</v>
      </c>
      <c r="CY63" s="226">
        <f>'Global List of MEAL Indicators'!CD64</f>
        <v>2</v>
      </c>
      <c r="CZ63" s="170">
        <f t="shared" si="21"/>
        <v>14</v>
      </c>
      <c r="DA63" s="170">
        <f t="shared" si="22"/>
        <v>20</v>
      </c>
      <c r="DB63" s="213">
        <f t="shared" si="23"/>
        <v>0.7</v>
      </c>
      <c r="DC63" s="16"/>
    </row>
    <row r="64" spans="1:107" ht="18.75" x14ac:dyDescent="0.3">
      <c r="A64" s="84" t="s">
        <v>391</v>
      </c>
      <c r="B64" s="85"/>
      <c r="C64" s="85"/>
      <c r="D64" s="85"/>
      <c r="E64" s="85"/>
      <c r="F64" s="85"/>
      <c r="G64" s="85"/>
      <c r="H64" s="85"/>
      <c r="I64" s="85"/>
      <c r="J64" s="85"/>
      <c r="K64" s="85"/>
      <c r="L64" s="85"/>
      <c r="M64" s="86"/>
      <c r="N64" s="86"/>
      <c r="O64" s="86"/>
      <c r="P64" s="86"/>
      <c r="Q64" s="86"/>
      <c r="R64" s="87">
        <f>MEDIAN(R5:R63)</f>
        <v>0.625</v>
      </c>
      <c r="S64" s="85"/>
      <c r="T64" s="85"/>
      <c r="U64" s="85"/>
      <c r="V64" s="85"/>
      <c r="W64" s="85"/>
      <c r="X64" s="85"/>
      <c r="Y64" s="85"/>
      <c r="Z64" s="86"/>
      <c r="AA64" s="86"/>
      <c r="AB64" s="87">
        <f>MEDIAN(AB5:AB63)</f>
        <v>0.4642857142857143</v>
      </c>
      <c r="AC64" s="85"/>
      <c r="AD64" s="85"/>
      <c r="AE64" s="85"/>
      <c r="AF64" s="85"/>
      <c r="AG64" s="85"/>
      <c r="AH64" s="85"/>
      <c r="AI64" s="85"/>
      <c r="AJ64" s="85"/>
      <c r="AK64" s="85"/>
      <c r="AL64" s="85"/>
      <c r="AM64" s="85"/>
      <c r="AN64" s="85"/>
      <c r="AO64" s="85"/>
      <c r="AP64" s="85"/>
      <c r="AQ64" s="85"/>
      <c r="AR64" s="86"/>
      <c r="AS64" s="86"/>
      <c r="AT64" s="87">
        <f>MEDIAN(AT5:AT63)</f>
        <v>0.55000000000000004</v>
      </c>
      <c r="AU64" s="88"/>
      <c r="AV64" s="85"/>
      <c r="AW64" s="85"/>
      <c r="AX64" s="86"/>
      <c r="AY64" s="89"/>
      <c r="AZ64" s="85"/>
      <c r="BA64" s="86"/>
      <c r="BB64" s="86"/>
      <c r="BC64" s="87">
        <f>MEDIAN(BC5:BC63)</f>
        <v>0.625</v>
      </c>
      <c r="BD64" s="88"/>
      <c r="BE64" s="85"/>
      <c r="BF64" s="85"/>
      <c r="BG64" s="86"/>
      <c r="BH64" s="85"/>
      <c r="BI64" s="85"/>
      <c r="BJ64" s="85"/>
      <c r="BK64" s="85"/>
      <c r="BL64" s="85"/>
      <c r="BM64" s="85"/>
      <c r="BN64" s="85"/>
      <c r="BO64" s="85"/>
      <c r="BP64" s="85"/>
      <c r="BQ64" s="85"/>
      <c r="BR64" s="85"/>
      <c r="BS64" s="86"/>
      <c r="BT64" s="86"/>
      <c r="BU64" s="87">
        <f>MEDIAN(BU5:BU63)</f>
        <v>0.51666666666666672</v>
      </c>
      <c r="BV64" s="88"/>
      <c r="BW64" s="85"/>
      <c r="BX64" s="85"/>
      <c r="BY64" s="85"/>
      <c r="BZ64" s="85"/>
      <c r="CA64" s="85"/>
      <c r="CB64" s="85"/>
      <c r="CC64" s="85"/>
      <c r="CD64" s="86"/>
      <c r="CE64" s="86"/>
      <c r="CF64" s="87">
        <f>MEDIAN(CF5:CF63)</f>
        <v>0.53125</v>
      </c>
      <c r="CG64" s="86"/>
      <c r="CH64" s="86"/>
      <c r="CI64" s="86"/>
      <c r="CJ64" s="86"/>
      <c r="CK64" s="86"/>
      <c r="CL64" s="86"/>
      <c r="CM64" s="86"/>
      <c r="CN64" s="86"/>
      <c r="CO64" s="86"/>
      <c r="CP64" s="86"/>
      <c r="CQ64" s="86"/>
      <c r="CR64" s="86"/>
      <c r="CS64" s="86"/>
      <c r="CT64" s="87">
        <f>MEDIAN(CT5:CT63)</f>
        <v>0.59090909090909094</v>
      </c>
      <c r="CU64" s="86"/>
      <c r="CV64" s="86"/>
      <c r="CW64" s="86"/>
      <c r="CX64" s="86"/>
      <c r="CY64" s="85"/>
      <c r="CZ64" s="86"/>
      <c r="DA64" s="86"/>
      <c r="DB64" s="87">
        <f>MEDIAN(DB5:DB63)</f>
        <v>0.6</v>
      </c>
      <c r="DC64" s="16"/>
    </row>
    <row r="65" spans="1:106" x14ac:dyDescent="0.25">
      <c r="A65" s="90" t="s">
        <v>392</v>
      </c>
      <c r="B65" s="91"/>
      <c r="C65" s="106"/>
      <c r="D65" s="91"/>
      <c r="E65" s="91"/>
      <c r="F65" s="91"/>
      <c r="G65" s="91"/>
      <c r="H65" s="91"/>
      <c r="I65" s="91"/>
      <c r="J65" s="91"/>
      <c r="K65" s="91"/>
      <c r="L65" s="91"/>
      <c r="M65" s="92"/>
      <c r="N65" s="92"/>
      <c r="O65" s="92"/>
      <c r="P65" s="92"/>
      <c r="Q65" s="92"/>
      <c r="R65" s="107">
        <f>MIN(R5:R63)</f>
        <v>0.14583333333333334</v>
      </c>
      <c r="S65" s="91"/>
      <c r="T65" s="91"/>
      <c r="U65" s="91"/>
      <c r="V65" s="91"/>
      <c r="W65" s="91"/>
      <c r="X65" s="91"/>
      <c r="Y65" s="91"/>
      <c r="Z65" s="92"/>
      <c r="AA65" s="92"/>
      <c r="AB65" s="107">
        <f>MIN(AB5:AB63)</f>
        <v>0.10714285714285714</v>
      </c>
      <c r="AC65" s="91"/>
      <c r="AD65" s="91"/>
      <c r="AE65" s="91"/>
      <c r="AF65" s="91"/>
      <c r="AG65" s="91"/>
      <c r="AH65" s="91"/>
      <c r="AI65" s="91"/>
      <c r="AJ65" s="91"/>
      <c r="AK65" s="91"/>
      <c r="AL65" s="91"/>
      <c r="AM65" s="91"/>
      <c r="AN65" s="91"/>
      <c r="AO65" s="91"/>
      <c r="AP65" s="91"/>
      <c r="AQ65" s="91"/>
      <c r="AR65" s="92"/>
      <c r="AS65" s="92"/>
      <c r="AT65" s="93">
        <f>MIN(AT5:AT63)</f>
        <v>0.1</v>
      </c>
      <c r="AU65" s="94"/>
      <c r="AV65" s="91"/>
      <c r="AW65" s="91"/>
      <c r="AX65" s="92"/>
      <c r="AY65" s="95"/>
      <c r="AZ65" s="91"/>
      <c r="BA65" s="92"/>
      <c r="BB65" s="92"/>
      <c r="BC65" s="93">
        <f>MIN(BC5:BC63)</f>
        <v>0.20833333333333334</v>
      </c>
      <c r="BD65" s="94"/>
      <c r="BE65" s="91"/>
      <c r="BF65" s="91"/>
      <c r="BG65" s="92"/>
      <c r="BH65" s="91"/>
      <c r="BI65" s="91"/>
      <c r="BJ65" s="91"/>
      <c r="BK65" s="91"/>
      <c r="BL65" s="91"/>
      <c r="BM65" s="91"/>
      <c r="BN65" s="91"/>
      <c r="BO65" s="91"/>
      <c r="BP65" s="91"/>
      <c r="BQ65" s="91"/>
      <c r="BR65" s="91"/>
      <c r="BS65" s="92"/>
      <c r="BT65" s="92"/>
      <c r="BU65" s="93">
        <f>MIN(BU5:BU63)</f>
        <v>0.25</v>
      </c>
      <c r="BV65" s="94"/>
      <c r="BW65" s="91"/>
      <c r="BX65" s="91"/>
      <c r="BY65" s="91"/>
      <c r="BZ65" s="91"/>
      <c r="CA65" s="91"/>
      <c r="CB65" s="91"/>
      <c r="CC65" s="91"/>
      <c r="CD65" s="92"/>
      <c r="CE65" s="92"/>
      <c r="CF65" s="93">
        <f>MIN(CF5:CF63)</f>
        <v>0.25</v>
      </c>
      <c r="CG65" s="92"/>
      <c r="CH65" s="92"/>
      <c r="CI65" s="92"/>
      <c r="CJ65" s="92"/>
      <c r="CK65" s="92"/>
      <c r="CL65" s="92"/>
      <c r="CM65" s="92"/>
      <c r="CN65" s="92"/>
      <c r="CO65" s="92"/>
      <c r="CP65" s="92"/>
      <c r="CQ65" s="92"/>
      <c r="CR65" s="92"/>
      <c r="CS65" s="92"/>
      <c r="CT65" s="93">
        <f>MIN(CT5:CT63)</f>
        <v>0.22727272727272727</v>
      </c>
      <c r="CU65" s="92"/>
      <c r="CV65" s="92"/>
      <c r="CW65" s="92"/>
      <c r="CX65" s="92"/>
      <c r="CY65" s="91"/>
      <c r="CZ65" s="92"/>
      <c r="DA65" s="92"/>
      <c r="DB65" s="93">
        <f>MIN(DB5:DB63)</f>
        <v>0.25</v>
      </c>
    </row>
    <row r="66" spans="1:106" x14ac:dyDescent="0.25">
      <c r="A66" s="90" t="s">
        <v>393</v>
      </c>
      <c r="B66" s="91"/>
      <c r="C66" s="106"/>
      <c r="D66" s="91"/>
      <c r="E66" s="91"/>
      <c r="F66" s="91"/>
      <c r="G66" s="91"/>
      <c r="H66" s="91"/>
      <c r="I66" s="91"/>
      <c r="J66" s="91"/>
      <c r="K66" s="91"/>
      <c r="L66" s="91"/>
      <c r="M66" s="92"/>
      <c r="N66" s="92"/>
      <c r="O66" s="92"/>
      <c r="P66" s="92"/>
      <c r="Q66" s="92"/>
      <c r="R66" s="107">
        <f>MAX(R5:R63)</f>
        <v>0.83333333333333337</v>
      </c>
      <c r="S66" s="91"/>
      <c r="T66" s="91"/>
      <c r="U66" s="91"/>
      <c r="V66" s="91"/>
      <c r="W66" s="91"/>
      <c r="X66" s="91"/>
      <c r="Y66" s="91"/>
      <c r="Z66" s="92"/>
      <c r="AA66" s="92"/>
      <c r="AB66" s="107">
        <f>MAX(AB5:AB63)</f>
        <v>0.8214285714285714</v>
      </c>
      <c r="AC66" s="91"/>
      <c r="AD66" s="91"/>
      <c r="AE66" s="91"/>
      <c r="AF66" s="91"/>
      <c r="AG66" s="91"/>
      <c r="AH66" s="91"/>
      <c r="AI66" s="91"/>
      <c r="AJ66" s="91"/>
      <c r="AK66" s="91"/>
      <c r="AL66" s="91"/>
      <c r="AM66" s="91"/>
      <c r="AN66" s="91"/>
      <c r="AO66" s="91"/>
      <c r="AP66" s="91"/>
      <c r="AQ66" s="91"/>
      <c r="AR66" s="92"/>
      <c r="AS66" s="92"/>
      <c r="AT66" s="93">
        <f>MAX(AT5:AT63)</f>
        <v>0.81666666666666665</v>
      </c>
      <c r="AU66" s="94"/>
      <c r="AV66" s="91"/>
      <c r="AW66" s="91"/>
      <c r="AX66" s="92"/>
      <c r="AY66" s="95"/>
      <c r="AZ66" s="91"/>
      <c r="BA66" s="92"/>
      <c r="BB66" s="92"/>
      <c r="BC66" s="93">
        <f>MAX(BC5:BC63)</f>
        <v>0.83333333333333337</v>
      </c>
      <c r="BD66" s="94"/>
      <c r="BE66" s="91"/>
      <c r="BF66" s="91"/>
      <c r="BG66" s="92"/>
      <c r="BH66" s="91"/>
      <c r="BI66" s="91"/>
      <c r="BJ66" s="91"/>
      <c r="BK66" s="91"/>
      <c r="BL66" s="91"/>
      <c r="BM66" s="91"/>
      <c r="BN66" s="91"/>
      <c r="BO66" s="91"/>
      <c r="BP66" s="91"/>
      <c r="BQ66" s="91"/>
      <c r="BR66" s="91"/>
      <c r="BS66" s="92"/>
      <c r="BT66" s="92"/>
      <c r="BU66" s="93">
        <f>MAX(BU5:BU63)</f>
        <v>0.91666666666666663</v>
      </c>
      <c r="BV66" s="94"/>
      <c r="BW66" s="91"/>
      <c r="BX66" s="91"/>
      <c r="BY66" s="91"/>
      <c r="BZ66" s="91"/>
      <c r="CA66" s="91"/>
      <c r="CB66" s="91"/>
      <c r="CC66" s="91"/>
      <c r="CD66" s="92"/>
      <c r="CE66" s="92"/>
      <c r="CF66" s="93">
        <f>MAX(CF5:CF63)</f>
        <v>0.71875</v>
      </c>
      <c r="CG66" s="92"/>
      <c r="CH66" s="92"/>
      <c r="CI66" s="92"/>
      <c r="CJ66" s="92"/>
      <c r="CK66" s="92"/>
      <c r="CL66" s="92"/>
      <c r="CM66" s="92"/>
      <c r="CN66" s="92"/>
      <c r="CO66" s="92"/>
      <c r="CP66" s="92"/>
      <c r="CQ66" s="92"/>
      <c r="CR66" s="92"/>
      <c r="CS66" s="92"/>
      <c r="CT66" s="93">
        <f>MAX(CT5:CT63)</f>
        <v>0.77272727272727271</v>
      </c>
      <c r="CU66" s="92"/>
      <c r="CV66" s="92"/>
      <c r="CW66" s="92"/>
      <c r="CX66" s="92"/>
      <c r="CY66" s="91"/>
      <c r="CZ66" s="92"/>
      <c r="DA66" s="92"/>
      <c r="DB66" s="93">
        <f>MAX(DB5:DB63)</f>
        <v>0.95</v>
      </c>
    </row>
    <row r="67" spans="1:106" x14ac:dyDescent="0.25">
      <c r="C67" s="108"/>
      <c r="R67" s="109"/>
      <c r="AB67" s="110"/>
      <c r="AM67" s="16"/>
      <c r="AY67" s="16"/>
      <c r="CA67" s="11"/>
      <c r="CY67" s="11"/>
    </row>
    <row r="68" spans="1:106" s="117" customFormat="1" x14ac:dyDescent="0.25">
      <c r="A68" s="111" t="s">
        <v>225</v>
      </c>
      <c r="B68" s="111"/>
      <c r="C68" s="112"/>
      <c r="D68" s="111">
        <f t="shared" ref="D68:O68" si="24">COUNTIF(D4:D63,"&gt;=0")</f>
        <v>60</v>
      </c>
      <c r="E68" s="111">
        <f t="shared" si="24"/>
        <v>56</v>
      </c>
      <c r="F68" s="111">
        <f t="shared" si="24"/>
        <v>57</v>
      </c>
      <c r="G68" s="111">
        <f t="shared" si="24"/>
        <v>57</v>
      </c>
      <c r="H68" s="111">
        <f t="shared" si="24"/>
        <v>57</v>
      </c>
      <c r="I68" s="111">
        <f t="shared" si="24"/>
        <v>51</v>
      </c>
      <c r="J68" s="111">
        <f t="shared" si="24"/>
        <v>45</v>
      </c>
      <c r="K68" s="111">
        <f t="shared" si="24"/>
        <v>45</v>
      </c>
      <c r="L68" s="111">
        <f t="shared" si="24"/>
        <v>60</v>
      </c>
      <c r="M68" s="111">
        <f t="shared" si="24"/>
        <v>57</v>
      </c>
      <c r="N68" s="111">
        <f t="shared" si="24"/>
        <v>57</v>
      </c>
      <c r="O68" s="111">
        <f t="shared" si="24"/>
        <v>58</v>
      </c>
      <c r="P68" s="111"/>
      <c r="Q68" s="111"/>
      <c r="R68" s="112"/>
      <c r="S68" s="111">
        <f t="shared" ref="S68:Y68" si="25">COUNTIF(S4:S63,"&gt;=0")</f>
        <v>42</v>
      </c>
      <c r="T68" s="111">
        <f t="shared" si="25"/>
        <v>32</v>
      </c>
      <c r="U68" s="111">
        <f t="shared" si="25"/>
        <v>32</v>
      </c>
      <c r="V68" s="111">
        <f t="shared" si="25"/>
        <v>59</v>
      </c>
      <c r="W68" s="111">
        <f t="shared" si="25"/>
        <v>59</v>
      </c>
      <c r="X68" s="111">
        <f t="shared" si="25"/>
        <v>59</v>
      </c>
      <c r="Y68" s="111">
        <f t="shared" si="25"/>
        <v>38</v>
      </c>
      <c r="Z68" s="111"/>
      <c r="AA68" s="111"/>
      <c r="AB68" s="113"/>
      <c r="AC68" s="111">
        <f t="shared" ref="AC68:AQ68" si="26">COUNTIF(AC4:AC63,"&gt;=0")</f>
        <v>36</v>
      </c>
      <c r="AD68" s="111">
        <f t="shared" si="26"/>
        <v>38</v>
      </c>
      <c r="AE68" s="111">
        <f t="shared" si="26"/>
        <v>48</v>
      </c>
      <c r="AF68" s="111">
        <f t="shared" si="26"/>
        <v>46</v>
      </c>
      <c r="AG68" s="111">
        <f t="shared" si="26"/>
        <v>58</v>
      </c>
      <c r="AH68" s="111">
        <f t="shared" si="26"/>
        <v>57</v>
      </c>
      <c r="AI68" s="111">
        <f t="shared" si="26"/>
        <v>52</v>
      </c>
      <c r="AJ68" s="111">
        <f t="shared" si="26"/>
        <v>48</v>
      </c>
      <c r="AK68" s="111">
        <f t="shared" si="26"/>
        <v>46</v>
      </c>
      <c r="AL68" s="111">
        <f t="shared" si="26"/>
        <v>60</v>
      </c>
      <c r="AM68" s="111">
        <f t="shared" si="26"/>
        <v>59</v>
      </c>
      <c r="AN68" s="111">
        <f t="shared" si="26"/>
        <v>54</v>
      </c>
      <c r="AO68" s="111">
        <f t="shared" si="26"/>
        <v>54</v>
      </c>
      <c r="AP68" s="111">
        <f t="shared" si="26"/>
        <v>59</v>
      </c>
      <c r="AQ68" s="111">
        <f t="shared" si="26"/>
        <v>42</v>
      </c>
      <c r="AR68" s="111"/>
      <c r="AS68" s="111"/>
      <c r="AT68" s="114"/>
      <c r="AU68" s="115">
        <f t="shared" ref="AU68:AZ68" si="27">COUNTIF(AU4:AU63,"&gt;=0")</f>
        <v>59</v>
      </c>
      <c r="AV68" s="111">
        <f t="shared" si="27"/>
        <v>57</v>
      </c>
      <c r="AW68" s="116">
        <f t="shared" si="27"/>
        <v>44</v>
      </c>
      <c r="AX68" s="116">
        <f t="shared" si="27"/>
        <v>54</v>
      </c>
      <c r="AY68" s="111">
        <f t="shared" si="27"/>
        <v>60</v>
      </c>
      <c r="AZ68" s="111">
        <f t="shared" si="27"/>
        <v>60</v>
      </c>
      <c r="BA68" s="111"/>
      <c r="BB68" s="111"/>
      <c r="BC68" s="114"/>
      <c r="BD68" s="115">
        <f t="shared" ref="BD68:BR68" si="28">COUNTIF(BD4:BD63,"&gt;=0")</f>
        <v>59</v>
      </c>
      <c r="BE68" s="111">
        <f t="shared" si="28"/>
        <v>60</v>
      </c>
      <c r="BF68" s="111">
        <f t="shared" si="28"/>
        <v>60</v>
      </c>
      <c r="BG68" s="111">
        <f t="shared" si="28"/>
        <v>60</v>
      </c>
      <c r="BH68" s="111">
        <f t="shared" si="28"/>
        <v>59</v>
      </c>
      <c r="BI68" s="111">
        <f t="shared" si="28"/>
        <v>60</v>
      </c>
      <c r="BJ68" s="111">
        <f t="shared" si="28"/>
        <v>52</v>
      </c>
      <c r="BK68" s="111">
        <f t="shared" si="28"/>
        <v>60</v>
      </c>
      <c r="BL68" s="111">
        <f t="shared" si="28"/>
        <v>53</v>
      </c>
      <c r="BM68" s="111">
        <f t="shared" si="28"/>
        <v>16</v>
      </c>
      <c r="BN68" s="111">
        <f t="shared" si="28"/>
        <v>59</v>
      </c>
      <c r="BO68" s="111">
        <f t="shared" si="28"/>
        <v>56</v>
      </c>
      <c r="BP68" s="111">
        <f t="shared" si="28"/>
        <v>35</v>
      </c>
      <c r="BQ68" s="111">
        <f t="shared" si="28"/>
        <v>19</v>
      </c>
      <c r="BR68" s="111">
        <f t="shared" si="28"/>
        <v>55</v>
      </c>
      <c r="BS68" s="111"/>
      <c r="BT68" s="111"/>
      <c r="BU68" s="111"/>
      <c r="BV68" s="115">
        <f t="shared" ref="BV68:CC68" si="29">COUNTIF(BV4:BV63,"&gt;=0")</f>
        <v>59</v>
      </c>
      <c r="BW68" s="111">
        <f t="shared" si="29"/>
        <v>59</v>
      </c>
      <c r="BX68" s="111">
        <f t="shared" si="29"/>
        <v>47</v>
      </c>
      <c r="BY68" s="111">
        <f t="shared" si="29"/>
        <v>52</v>
      </c>
      <c r="BZ68" s="111">
        <f t="shared" si="29"/>
        <v>59</v>
      </c>
      <c r="CA68" s="111">
        <f t="shared" si="29"/>
        <v>60</v>
      </c>
      <c r="CB68" s="111">
        <f t="shared" si="29"/>
        <v>50</v>
      </c>
      <c r="CC68" s="111">
        <f t="shared" si="29"/>
        <v>5</v>
      </c>
      <c r="CD68" s="111"/>
      <c r="CE68" s="111"/>
      <c r="CF68" s="114"/>
      <c r="CG68" s="115">
        <f t="shared" ref="CG68:CQ68" si="30">COUNTIF(CG4:CG63,"&gt;=0")</f>
        <v>60</v>
      </c>
      <c r="CH68" s="111">
        <f t="shared" si="30"/>
        <v>56</v>
      </c>
      <c r="CI68" s="111">
        <f t="shared" si="30"/>
        <v>60</v>
      </c>
      <c r="CJ68" s="111">
        <f t="shared" si="30"/>
        <v>60</v>
      </c>
      <c r="CK68" s="111">
        <f t="shared" si="30"/>
        <v>60</v>
      </c>
      <c r="CL68" s="111">
        <f t="shared" si="30"/>
        <v>60</v>
      </c>
      <c r="CM68" s="111">
        <f t="shared" si="30"/>
        <v>59</v>
      </c>
      <c r="CN68" s="111">
        <f t="shared" si="30"/>
        <v>59</v>
      </c>
      <c r="CO68" s="111">
        <f t="shared" si="30"/>
        <v>59</v>
      </c>
      <c r="CP68" s="111">
        <f t="shared" si="30"/>
        <v>59</v>
      </c>
      <c r="CQ68" s="111">
        <f t="shared" si="30"/>
        <v>59</v>
      </c>
      <c r="CR68" s="111"/>
      <c r="CS68" s="111"/>
      <c r="CT68" s="113"/>
      <c r="CU68" s="111">
        <f>COUNTIF(CU4:CU63,"&gt;=0")</f>
        <v>59</v>
      </c>
      <c r="CV68" s="111">
        <f>COUNTIF(CV4:CV63,"&gt;=0")</f>
        <v>60</v>
      </c>
      <c r="CW68" s="111">
        <f>COUNTIF(CW4:CW63,"&gt;=0")</f>
        <v>60</v>
      </c>
      <c r="CX68" s="111">
        <f>COUNTIF(CX4:CX63,"&gt;=0")</f>
        <v>28</v>
      </c>
      <c r="CY68" s="111">
        <f>COUNTIF(CY4:CY63,"&gt;=0")</f>
        <v>58</v>
      </c>
      <c r="CZ68" s="111"/>
      <c r="DA68" s="111"/>
      <c r="DB68" s="114"/>
    </row>
    <row r="69" spans="1:106" s="117" customFormat="1" x14ac:dyDescent="0.25">
      <c r="A69" s="111" t="s">
        <v>226</v>
      </c>
      <c r="B69" s="111"/>
      <c r="C69" s="112"/>
      <c r="D69" s="118">
        <f>(D68/60)*100</f>
        <v>100</v>
      </c>
      <c r="E69" s="118">
        <f t="shared" ref="E69:O69" si="31">(E68/60)*100</f>
        <v>93.333333333333329</v>
      </c>
      <c r="F69" s="118">
        <f t="shared" si="31"/>
        <v>95</v>
      </c>
      <c r="G69" s="118">
        <f t="shared" si="31"/>
        <v>95</v>
      </c>
      <c r="H69" s="118">
        <f t="shared" si="31"/>
        <v>95</v>
      </c>
      <c r="I69" s="118">
        <f t="shared" si="31"/>
        <v>85</v>
      </c>
      <c r="J69" s="118">
        <f t="shared" si="31"/>
        <v>75</v>
      </c>
      <c r="K69" s="118">
        <f t="shared" si="31"/>
        <v>75</v>
      </c>
      <c r="L69" s="118">
        <f t="shared" si="31"/>
        <v>100</v>
      </c>
      <c r="M69" s="118">
        <f t="shared" si="31"/>
        <v>95</v>
      </c>
      <c r="N69" s="118">
        <f t="shared" si="31"/>
        <v>95</v>
      </c>
      <c r="O69" s="118">
        <f t="shared" si="31"/>
        <v>96.666666666666671</v>
      </c>
      <c r="P69" s="118"/>
      <c r="Q69" s="118"/>
      <c r="R69" s="119"/>
      <c r="S69" s="118">
        <f t="shared" ref="S69:Y69" si="32">(S68/60)*100</f>
        <v>70</v>
      </c>
      <c r="T69" s="118">
        <f t="shared" si="32"/>
        <v>53.333333333333336</v>
      </c>
      <c r="U69" s="118">
        <f t="shared" si="32"/>
        <v>53.333333333333336</v>
      </c>
      <c r="V69" s="118">
        <f t="shared" si="32"/>
        <v>98.333333333333329</v>
      </c>
      <c r="W69" s="118">
        <f t="shared" si="32"/>
        <v>98.333333333333329</v>
      </c>
      <c r="X69" s="118">
        <f t="shared" si="32"/>
        <v>98.333333333333329</v>
      </c>
      <c r="Y69" s="118">
        <f t="shared" si="32"/>
        <v>63.333333333333329</v>
      </c>
      <c r="Z69" s="118"/>
      <c r="AA69" s="118"/>
      <c r="AB69" s="120"/>
      <c r="AC69" s="118">
        <f t="shared" ref="AC69:AQ69" si="33">(AC68/60)*100</f>
        <v>60</v>
      </c>
      <c r="AD69" s="118">
        <f t="shared" si="33"/>
        <v>63.333333333333329</v>
      </c>
      <c r="AE69" s="118">
        <f t="shared" si="33"/>
        <v>80</v>
      </c>
      <c r="AF69" s="118">
        <f t="shared" si="33"/>
        <v>76.666666666666671</v>
      </c>
      <c r="AG69" s="118">
        <f t="shared" si="33"/>
        <v>96.666666666666671</v>
      </c>
      <c r="AH69" s="118">
        <f t="shared" si="33"/>
        <v>95</v>
      </c>
      <c r="AI69" s="118">
        <f t="shared" si="33"/>
        <v>86.666666666666671</v>
      </c>
      <c r="AJ69" s="118">
        <f t="shared" si="33"/>
        <v>80</v>
      </c>
      <c r="AK69" s="118">
        <f t="shared" si="33"/>
        <v>76.666666666666671</v>
      </c>
      <c r="AL69" s="118">
        <f t="shared" si="33"/>
        <v>100</v>
      </c>
      <c r="AM69" s="118">
        <f t="shared" si="33"/>
        <v>98.333333333333329</v>
      </c>
      <c r="AN69" s="118">
        <f t="shared" si="33"/>
        <v>90</v>
      </c>
      <c r="AO69" s="118">
        <f t="shared" si="33"/>
        <v>90</v>
      </c>
      <c r="AP69" s="118">
        <f t="shared" si="33"/>
        <v>98.333333333333329</v>
      </c>
      <c r="AQ69" s="118">
        <f t="shared" si="33"/>
        <v>70</v>
      </c>
      <c r="AR69" s="118"/>
      <c r="AS69" s="118"/>
      <c r="AT69" s="121"/>
      <c r="AU69" s="122">
        <f t="shared" ref="AU69:AZ69" si="34">(AU68/60)*100</f>
        <v>98.333333333333329</v>
      </c>
      <c r="AV69" s="118">
        <f t="shared" si="34"/>
        <v>95</v>
      </c>
      <c r="AW69" s="123">
        <f t="shared" si="34"/>
        <v>73.333333333333329</v>
      </c>
      <c r="AX69" s="123">
        <f t="shared" si="34"/>
        <v>90</v>
      </c>
      <c r="AY69" s="118">
        <f t="shared" si="34"/>
        <v>100</v>
      </c>
      <c r="AZ69" s="118">
        <f t="shared" si="34"/>
        <v>100</v>
      </c>
      <c r="BA69" s="118"/>
      <c r="BB69" s="118"/>
      <c r="BC69" s="121"/>
      <c r="BD69" s="122">
        <f t="shared" ref="BD69:BR69" si="35">(BD68/60)*100</f>
        <v>98.333333333333329</v>
      </c>
      <c r="BE69" s="118">
        <f t="shared" si="35"/>
        <v>100</v>
      </c>
      <c r="BF69" s="118">
        <f t="shared" si="35"/>
        <v>100</v>
      </c>
      <c r="BG69" s="118">
        <f t="shared" si="35"/>
        <v>100</v>
      </c>
      <c r="BH69" s="118">
        <f t="shared" si="35"/>
        <v>98.333333333333329</v>
      </c>
      <c r="BI69" s="118">
        <f t="shared" si="35"/>
        <v>100</v>
      </c>
      <c r="BJ69" s="118">
        <f t="shared" si="35"/>
        <v>86.666666666666671</v>
      </c>
      <c r="BK69" s="118">
        <f t="shared" si="35"/>
        <v>100</v>
      </c>
      <c r="BL69" s="118">
        <f t="shared" si="35"/>
        <v>88.333333333333329</v>
      </c>
      <c r="BM69" s="118">
        <f t="shared" si="35"/>
        <v>26.666666666666668</v>
      </c>
      <c r="BN69" s="118">
        <f t="shared" si="35"/>
        <v>98.333333333333329</v>
      </c>
      <c r="BO69" s="118">
        <f t="shared" si="35"/>
        <v>93.333333333333329</v>
      </c>
      <c r="BP69" s="118">
        <f t="shared" si="35"/>
        <v>58.333333333333336</v>
      </c>
      <c r="BQ69" s="118">
        <f t="shared" si="35"/>
        <v>31.666666666666664</v>
      </c>
      <c r="BR69" s="118">
        <f t="shared" si="35"/>
        <v>91.666666666666657</v>
      </c>
      <c r="BS69" s="118"/>
      <c r="BT69" s="118"/>
      <c r="BU69" s="118"/>
      <c r="BV69" s="122">
        <f t="shared" ref="BV69:CC69" si="36">(BV68/60)*100</f>
        <v>98.333333333333329</v>
      </c>
      <c r="BW69" s="118">
        <f t="shared" si="36"/>
        <v>98.333333333333329</v>
      </c>
      <c r="BX69" s="118">
        <f t="shared" si="36"/>
        <v>78.333333333333329</v>
      </c>
      <c r="BY69" s="118">
        <f t="shared" si="36"/>
        <v>86.666666666666671</v>
      </c>
      <c r="BZ69" s="118">
        <f t="shared" si="36"/>
        <v>98.333333333333329</v>
      </c>
      <c r="CA69" s="118">
        <f t="shared" si="36"/>
        <v>100</v>
      </c>
      <c r="CB69" s="118">
        <f t="shared" si="36"/>
        <v>83.333333333333343</v>
      </c>
      <c r="CC69" s="118">
        <f t="shared" si="36"/>
        <v>8.3333333333333321</v>
      </c>
      <c r="CD69" s="118"/>
      <c r="CE69" s="118"/>
      <c r="CF69" s="121"/>
      <c r="CG69" s="122">
        <f t="shared" ref="CG69:CQ69" si="37">(CG68/60)*100</f>
        <v>100</v>
      </c>
      <c r="CH69" s="118">
        <f t="shared" si="37"/>
        <v>93.333333333333329</v>
      </c>
      <c r="CI69" s="118">
        <f t="shared" si="37"/>
        <v>100</v>
      </c>
      <c r="CJ69" s="118">
        <f t="shared" si="37"/>
        <v>100</v>
      </c>
      <c r="CK69" s="118">
        <f t="shared" si="37"/>
        <v>100</v>
      </c>
      <c r="CL69" s="118">
        <f t="shared" si="37"/>
        <v>100</v>
      </c>
      <c r="CM69" s="118">
        <f t="shared" si="37"/>
        <v>98.333333333333329</v>
      </c>
      <c r="CN69" s="118">
        <f t="shared" si="37"/>
        <v>98.333333333333329</v>
      </c>
      <c r="CO69" s="118">
        <f t="shared" si="37"/>
        <v>98.333333333333329</v>
      </c>
      <c r="CP69" s="118">
        <f t="shared" si="37"/>
        <v>98.333333333333329</v>
      </c>
      <c r="CQ69" s="118">
        <f t="shared" si="37"/>
        <v>98.333333333333329</v>
      </c>
      <c r="CR69" s="118"/>
      <c r="CS69" s="118"/>
      <c r="CT69" s="120"/>
      <c r="CU69" s="118">
        <f t="shared" ref="CU69:CY69" si="38">(CU68/60)*100</f>
        <v>98.333333333333329</v>
      </c>
      <c r="CV69" s="118">
        <f t="shared" si="38"/>
        <v>100</v>
      </c>
      <c r="CW69" s="118">
        <f t="shared" si="38"/>
        <v>100</v>
      </c>
      <c r="CX69" s="118">
        <f t="shared" si="38"/>
        <v>46.666666666666664</v>
      </c>
      <c r="CY69" s="118">
        <f t="shared" si="38"/>
        <v>96.666666666666671</v>
      </c>
      <c r="CZ69" s="118"/>
      <c r="DA69" s="118"/>
      <c r="DB69" s="121"/>
    </row>
    <row r="70" spans="1:106" ht="18.75" x14ac:dyDescent="0.3">
      <c r="A70" s="22" t="s">
        <v>227</v>
      </c>
      <c r="B70" s="22"/>
      <c r="C70" s="124"/>
      <c r="D70" s="23" t="str">
        <f>IF(D69&lt;75,"*","")</f>
        <v/>
      </c>
      <c r="E70" s="23" t="str">
        <f t="shared" ref="E70:BP70" si="39">IF(E69&lt;75,"*","")</f>
        <v/>
      </c>
      <c r="F70" s="23" t="str">
        <f t="shared" si="39"/>
        <v/>
      </c>
      <c r="G70" s="23" t="str">
        <f t="shared" si="39"/>
        <v/>
      </c>
      <c r="H70" s="23" t="str">
        <f t="shared" si="39"/>
        <v/>
      </c>
      <c r="I70" s="23" t="str">
        <f t="shared" si="39"/>
        <v/>
      </c>
      <c r="J70" s="23" t="str">
        <f t="shared" si="39"/>
        <v/>
      </c>
      <c r="K70" s="23" t="str">
        <f t="shared" si="39"/>
        <v/>
      </c>
      <c r="L70" s="23" t="str">
        <f t="shared" si="39"/>
        <v/>
      </c>
      <c r="M70" s="23" t="str">
        <f t="shared" si="39"/>
        <v/>
      </c>
      <c r="N70" s="23" t="str">
        <f t="shared" si="39"/>
        <v/>
      </c>
      <c r="O70" s="23" t="str">
        <f t="shared" si="39"/>
        <v/>
      </c>
      <c r="P70" s="23"/>
      <c r="Q70" s="23"/>
      <c r="R70" s="51"/>
      <c r="S70" s="23" t="str">
        <f t="shared" si="39"/>
        <v>*</v>
      </c>
      <c r="T70" s="23" t="str">
        <f t="shared" si="39"/>
        <v>*</v>
      </c>
      <c r="U70" s="23" t="str">
        <f t="shared" si="39"/>
        <v>*</v>
      </c>
      <c r="V70" s="23" t="str">
        <f t="shared" si="39"/>
        <v/>
      </c>
      <c r="W70" s="23" t="str">
        <f t="shared" si="39"/>
        <v/>
      </c>
      <c r="X70" s="23" t="str">
        <f t="shared" si="39"/>
        <v/>
      </c>
      <c r="Y70" s="23" t="str">
        <f t="shared" si="39"/>
        <v>*</v>
      </c>
      <c r="Z70" s="23"/>
      <c r="AA70" s="23"/>
      <c r="AB70" s="51"/>
      <c r="AC70" s="23" t="str">
        <f t="shared" si="39"/>
        <v>*</v>
      </c>
      <c r="AD70" s="23" t="str">
        <f t="shared" si="39"/>
        <v>*</v>
      </c>
      <c r="AE70" s="23" t="str">
        <f t="shared" si="39"/>
        <v/>
      </c>
      <c r="AF70" s="23" t="str">
        <f t="shared" si="39"/>
        <v/>
      </c>
      <c r="AG70" s="23" t="str">
        <f t="shared" si="39"/>
        <v/>
      </c>
      <c r="AH70" s="23" t="str">
        <f t="shared" si="39"/>
        <v/>
      </c>
      <c r="AI70" s="23" t="str">
        <f t="shared" si="39"/>
        <v/>
      </c>
      <c r="AJ70" s="23" t="str">
        <f t="shared" si="39"/>
        <v/>
      </c>
      <c r="AK70" s="23" t="str">
        <f t="shared" si="39"/>
        <v/>
      </c>
      <c r="AL70" s="23" t="str">
        <f t="shared" si="39"/>
        <v/>
      </c>
      <c r="AM70" s="23" t="str">
        <f t="shared" si="39"/>
        <v/>
      </c>
      <c r="AN70" s="23" t="str">
        <f t="shared" si="39"/>
        <v/>
      </c>
      <c r="AO70" s="23" t="str">
        <f t="shared" si="39"/>
        <v/>
      </c>
      <c r="AP70" s="23" t="str">
        <f t="shared" si="39"/>
        <v/>
      </c>
      <c r="AQ70" s="23" t="str">
        <f t="shared" si="39"/>
        <v>*</v>
      </c>
      <c r="AR70" s="23"/>
      <c r="AS70" s="23"/>
      <c r="AT70" s="23"/>
      <c r="AU70" s="52" t="str">
        <f t="shared" si="39"/>
        <v/>
      </c>
      <c r="AV70" s="23" t="str">
        <f t="shared" si="39"/>
        <v/>
      </c>
      <c r="AW70" s="104" t="str">
        <f t="shared" si="39"/>
        <v>*</v>
      </c>
      <c r="AX70" s="104" t="str">
        <f t="shared" si="39"/>
        <v/>
      </c>
      <c r="AY70" s="23" t="str">
        <f t="shared" si="39"/>
        <v/>
      </c>
      <c r="AZ70" s="23" t="str">
        <f t="shared" si="39"/>
        <v/>
      </c>
      <c r="BA70" s="23"/>
      <c r="BB70" s="23"/>
      <c r="BC70" s="23"/>
      <c r="BD70" s="52" t="str">
        <f t="shared" si="39"/>
        <v/>
      </c>
      <c r="BE70" s="23" t="str">
        <f t="shared" si="39"/>
        <v/>
      </c>
      <c r="BF70" s="23" t="str">
        <f t="shared" si="39"/>
        <v/>
      </c>
      <c r="BG70" s="23" t="str">
        <f t="shared" si="39"/>
        <v/>
      </c>
      <c r="BH70" s="23" t="str">
        <f t="shared" si="39"/>
        <v/>
      </c>
      <c r="BI70" s="23" t="str">
        <f t="shared" si="39"/>
        <v/>
      </c>
      <c r="BJ70" s="23" t="str">
        <f t="shared" si="39"/>
        <v/>
      </c>
      <c r="BK70" s="23" t="str">
        <f t="shared" si="39"/>
        <v/>
      </c>
      <c r="BL70" s="23" t="str">
        <f t="shared" si="39"/>
        <v/>
      </c>
      <c r="BM70" s="23" t="str">
        <f t="shared" si="39"/>
        <v>*</v>
      </c>
      <c r="BN70" s="23" t="str">
        <f t="shared" si="39"/>
        <v/>
      </c>
      <c r="BO70" s="23" t="str">
        <f t="shared" si="39"/>
        <v/>
      </c>
      <c r="BP70" s="23" t="str">
        <f t="shared" si="39"/>
        <v>*</v>
      </c>
      <c r="BQ70" s="23" t="str">
        <f t="shared" ref="BQ70:CY70" si="40">IF(BQ69&lt;75,"*","")</f>
        <v>*</v>
      </c>
      <c r="BR70" s="23" t="str">
        <f t="shared" si="40"/>
        <v/>
      </c>
      <c r="BS70" s="23"/>
      <c r="BT70" s="23"/>
      <c r="BU70" s="23"/>
      <c r="BV70" s="52" t="str">
        <f t="shared" si="40"/>
        <v/>
      </c>
      <c r="BW70" s="23" t="str">
        <f t="shared" si="40"/>
        <v/>
      </c>
      <c r="BX70" s="23" t="str">
        <f t="shared" si="40"/>
        <v/>
      </c>
      <c r="BY70" s="23" t="str">
        <f t="shared" si="40"/>
        <v/>
      </c>
      <c r="BZ70" s="23" t="str">
        <f t="shared" si="40"/>
        <v/>
      </c>
      <c r="CA70" s="23" t="str">
        <f t="shared" si="40"/>
        <v/>
      </c>
      <c r="CB70" s="23" t="str">
        <f t="shared" si="40"/>
        <v/>
      </c>
      <c r="CC70" s="23" t="str">
        <f t="shared" si="40"/>
        <v>*</v>
      </c>
      <c r="CD70" s="23"/>
      <c r="CE70" s="23"/>
      <c r="CF70" s="23"/>
      <c r="CG70" s="52" t="str">
        <f t="shared" si="40"/>
        <v/>
      </c>
      <c r="CH70" s="23" t="str">
        <f t="shared" si="40"/>
        <v/>
      </c>
      <c r="CI70" s="23" t="str">
        <f t="shared" si="40"/>
        <v/>
      </c>
      <c r="CJ70" s="23" t="str">
        <f t="shared" si="40"/>
        <v/>
      </c>
      <c r="CK70" s="23" t="str">
        <f t="shared" si="40"/>
        <v/>
      </c>
      <c r="CL70" s="23" t="str">
        <f t="shared" si="40"/>
        <v/>
      </c>
      <c r="CM70" s="23" t="str">
        <f t="shared" si="40"/>
        <v/>
      </c>
      <c r="CN70" s="23" t="str">
        <f t="shared" si="40"/>
        <v/>
      </c>
      <c r="CO70" s="23" t="str">
        <f t="shared" si="40"/>
        <v/>
      </c>
      <c r="CP70" s="23" t="str">
        <f t="shared" si="40"/>
        <v/>
      </c>
      <c r="CQ70" s="23" t="str">
        <f t="shared" si="40"/>
        <v/>
      </c>
      <c r="CR70" s="23"/>
      <c r="CS70" s="23"/>
      <c r="CT70" s="51"/>
      <c r="CU70" s="23" t="str">
        <f t="shared" si="40"/>
        <v/>
      </c>
      <c r="CV70" s="23" t="str">
        <f t="shared" si="40"/>
        <v/>
      </c>
      <c r="CW70" s="23" t="str">
        <f t="shared" si="40"/>
        <v/>
      </c>
      <c r="CX70" s="23" t="str">
        <f t="shared" si="40"/>
        <v>*</v>
      </c>
      <c r="CY70" s="23" t="str">
        <f t="shared" si="40"/>
        <v/>
      </c>
      <c r="CZ70" s="23"/>
      <c r="DA70" s="23"/>
      <c r="DB70" s="2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70"/>
  <sheetViews>
    <sheetView zoomScale="80" zoomScaleNormal="80" workbookViewId="0">
      <pane xSplit="1" ySplit="3" topLeftCell="B4" activePane="bottomRight" state="frozen"/>
      <selection activeCell="BY3" sqref="BY3"/>
      <selection pane="topRight" activeCell="BY3" sqref="BY3"/>
      <selection pane="bottomLeft" activeCell="BY3" sqref="BY3"/>
      <selection pane="bottomRight" activeCell="B68" sqref="B68"/>
    </sheetView>
  </sheetViews>
  <sheetFormatPr defaultRowHeight="15" x14ac:dyDescent="0.25"/>
  <cols>
    <col min="1" max="1" width="35.5703125" customWidth="1"/>
    <col min="2" max="2" width="5.5703125" style="410" bestFit="1" customWidth="1"/>
    <col min="3" max="3" width="8.7109375" style="412" bestFit="1" customWidth="1"/>
    <col min="4" max="4" width="8.7109375" style="412" customWidth="1"/>
    <col min="5" max="5" width="4.140625" style="412" bestFit="1" customWidth="1"/>
    <col min="6" max="14" width="3.7109375" customWidth="1"/>
    <col min="15" max="17" width="3.5703125" customWidth="1"/>
    <col min="18" max="18" width="4.140625" customWidth="1"/>
    <col min="19" max="21" width="4.42578125" customWidth="1"/>
    <col min="22" max="33" width="3.7109375" customWidth="1"/>
    <col min="34" max="34" width="3.5703125" customWidth="1"/>
    <col min="35" max="35" width="3.7109375" customWidth="1"/>
    <col min="36" max="36" width="3.5703125" customWidth="1"/>
    <col min="37" max="41" width="3.7109375" customWidth="1"/>
    <col min="42" max="42" width="3.5703125" customWidth="1"/>
    <col min="43" max="72" width="3.7109375" customWidth="1"/>
    <col min="73" max="73" width="4.42578125" bestFit="1" customWidth="1"/>
    <col min="74" max="74" width="3.7109375" bestFit="1" customWidth="1"/>
    <col min="75" max="75" width="7.28515625" bestFit="1" customWidth="1"/>
    <col min="76" max="76" width="3.7109375" bestFit="1" customWidth="1"/>
    <col min="77" max="78" width="5.28515625" customWidth="1"/>
    <col min="79" max="81" width="4.7109375" customWidth="1"/>
    <col min="82" max="82" width="3.85546875" customWidth="1"/>
    <col min="83" max="84" width="6.140625" customWidth="1"/>
    <col min="85" max="85" width="3.85546875" customWidth="1"/>
  </cols>
  <sheetData>
    <row r="1" spans="1:85" s="1" customFormat="1" ht="36.75" customHeight="1" x14ac:dyDescent="0.25">
      <c r="A1" s="139" t="s">
        <v>426</v>
      </c>
      <c r="B1" s="402"/>
      <c r="C1" s="417"/>
      <c r="D1" s="417"/>
      <c r="E1" s="417"/>
      <c r="F1" s="478" t="s">
        <v>319</v>
      </c>
      <c r="G1" s="479"/>
      <c r="H1" s="479"/>
      <c r="I1" s="479"/>
      <c r="J1" s="479"/>
      <c r="K1" s="479"/>
      <c r="L1" s="479"/>
      <c r="M1" s="479"/>
      <c r="N1" s="479"/>
      <c r="O1" s="479"/>
      <c r="P1" s="479"/>
      <c r="Q1" s="479"/>
      <c r="R1" s="480" t="s">
        <v>320</v>
      </c>
      <c r="S1" s="480"/>
      <c r="T1" s="480"/>
      <c r="U1" s="480"/>
      <c r="V1" s="481" t="s">
        <v>321</v>
      </c>
      <c r="W1" s="481"/>
      <c r="X1" s="481"/>
      <c r="Y1" s="481"/>
      <c r="Z1" s="481"/>
      <c r="AA1" s="481"/>
      <c r="AB1" s="481"/>
      <c r="AC1" s="481"/>
      <c r="AD1" s="481"/>
      <c r="AE1" s="481"/>
      <c r="AF1" s="481"/>
      <c r="AG1" s="481"/>
      <c r="AH1" s="482" t="s">
        <v>322</v>
      </c>
      <c r="AI1" s="482"/>
      <c r="AJ1" s="482"/>
      <c r="AK1" s="482"/>
      <c r="AL1" s="482"/>
      <c r="AM1" s="483" t="s">
        <v>323</v>
      </c>
      <c r="AN1" s="483"/>
      <c r="AO1" s="483"/>
      <c r="AP1" s="483"/>
      <c r="AQ1" s="483"/>
      <c r="AR1" s="483"/>
      <c r="AS1" s="483"/>
      <c r="AT1" s="483"/>
      <c r="AU1" s="483"/>
      <c r="AV1" s="483"/>
      <c r="AW1" s="483"/>
      <c r="AX1" s="483"/>
      <c r="AY1" s="484" t="s">
        <v>324</v>
      </c>
      <c r="AZ1" s="484"/>
      <c r="BA1" s="484"/>
      <c r="BB1" s="484"/>
      <c r="BC1" s="484"/>
      <c r="BD1" s="484"/>
      <c r="BE1" s="484"/>
      <c r="BF1" s="473" t="s">
        <v>325</v>
      </c>
      <c r="BG1" s="473"/>
      <c r="BH1" s="473"/>
      <c r="BI1" s="473"/>
      <c r="BJ1" s="473"/>
      <c r="BK1" s="473"/>
      <c r="BL1" s="473"/>
      <c r="BM1" s="473"/>
      <c r="BN1" s="473"/>
      <c r="BO1" s="473"/>
      <c r="BP1" s="473"/>
      <c r="BQ1" s="474" t="s">
        <v>326</v>
      </c>
      <c r="BR1" s="474"/>
      <c r="BS1" s="474"/>
      <c r="BT1" s="475"/>
      <c r="BU1" s="476" t="s">
        <v>394</v>
      </c>
      <c r="BV1" s="476"/>
      <c r="BW1" s="476"/>
      <c r="BX1" s="477"/>
      <c r="BZ1" s="461" t="s">
        <v>1</v>
      </c>
      <c r="CA1" s="461"/>
      <c r="CB1" s="461"/>
      <c r="CC1" s="461"/>
    </row>
    <row r="2" spans="1:85" ht="253.5" customHeight="1" x14ac:dyDescent="0.25">
      <c r="A2" s="26" t="s">
        <v>6</v>
      </c>
      <c r="B2" s="403" t="s">
        <v>7</v>
      </c>
      <c r="C2" s="424" t="s">
        <v>449</v>
      </c>
      <c r="D2" s="424" t="s">
        <v>399</v>
      </c>
      <c r="E2" s="404" t="s">
        <v>8</v>
      </c>
      <c r="F2" s="75" t="s">
        <v>296</v>
      </c>
      <c r="G2" s="76" t="s">
        <v>9</v>
      </c>
      <c r="H2" s="76" t="s">
        <v>433</v>
      </c>
      <c r="I2" s="76" t="s">
        <v>434</v>
      </c>
      <c r="J2" s="76" t="s">
        <v>435</v>
      </c>
      <c r="K2" s="76" t="s">
        <v>268</v>
      </c>
      <c r="L2" s="194" t="s">
        <v>317</v>
      </c>
      <c r="M2" s="194" t="s">
        <v>318</v>
      </c>
      <c r="N2" s="76" t="s">
        <v>297</v>
      </c>
      <c r="O2" s="77" t="s">
        <v>269</v>
      </c>
      <c r="P2" s="77" t="s">
        <v>270</v>
      </c>
      <c r="Q2" s="243" t="s">
        <v>327</v>
      </c>
      <c r="R2" s="247" t="s">
        <v>233</v>
      </c>
      <c r="S2" s="248" t="s">
        <v>298</v>
      </c>
      <c r="T2" s="248" t="s">
        <v>343</v>
      </c>
      <c r="U2" s="248" t="s">
        <v>273</v>
      </c>
      <c r="V2" s="254" t="s">
        <v>11</v>
      </c>
      <c r="W2" s="146" t="s">
        <v>12</v>
      </c>
      <c r="X2" s="72" t="s">
        <v>299</v>
      </c>
      <c r="Y2" s="72" t="s">
        <v>300</v>
      </c>
      <c r="Z2" s="72" t="s">
        <v>301</v>
      </c>
      <c r="AA2" s="72" t="s">
        <v>13</v>
      </c>
      <c r="AB2" s="72" t="s">
        <v>14</v>
      </c>
      <c r="AC2" s="72" t="s">
        <v>15</v>
      </c>
      <c r="AD2" s="72" t="s">
        <v>304</v>
      </c>
      <c r="AE2" s="72" t="s">
        <v>302</v>
      </c>
      <c r="AF2" s="71" t="s">
        <v>303</v>
      </c>
      <c r="AG2" s="255" t="s">
        <v>275</v>
      </c>
      <c r="AH2" s="155" t="s">
        <v>17</v>
      </c>
      <c r="AI2" s="155" t="s">
        <v>18</v>
      </c>
      <c r="AJ2" s="155" t="s">
        <v>305</v>
      </c>
      <c r="AK2" s="155" t="s">
        <v>232</v>
      </c>
      <c r="AL2" s="155" t="s">
        <v>306</v>
      </c>
      <c r="AM2" s="246" t="s">
        <v>307</v>
      </c>
      <c r="AN2" s="77" t="s">
        <v>252</v>
      </c>
      <c r="AO2" s="77" t="s">
        <v>253</v>
      </c>
      <c r="AP2" s="77" t="s">
        <v>19</v>
      </c>
      <c r="AQ2" s="77" t="s">
        <v>277</v>
      </c>
      <c r="AR2" s="77" t="s">
        <v>308</v>
      </c>
      <c r="AS2" s="77" t="s">
        <v>278</v>
      </c>
      <c r="AT2" s="77" t="s">
        <v>309</v>
      </c>
      <c r="AU2" s="77" t="s">
        <v>280</v>
      </c>
      <c r="AV2" s="77" t="s">
        <v>20</v>
      </c>
      <c r="AW2" s="77" t="s">
        <v>291</v>
      </c>
      <c r="AX2" s="243" t="s">
        <v>284</v>
      </c>
      <c r="AY2" s="249" t="s">
        <v>403</v>
      </c>
      <c r="AZ2" s="250" t="s">
        <v>264</v>
      </c>
      <c r="BA2" s="250" t="str">
        <f>'Performance Analysis by Country'!BX2</f>
        <v>Minimum Acceptable Diet (6-23 months)</v>
      </c>
      <c r="BB2" s="250" t="s">
        <v>404</v>
      </c>
      <c r="BC2" s="250" t="s">
        <v>406</v>
      </c>
      <c r="BD2" s="250" t="s">
        <v>407</v>
      </c>
      <c r="BE2" s="251" t="s">
        <v>312</v>
      </c>
      <c r="BF2" s="256" t="s">
        <v>286</v>
      </c>
      <c r="BG2" s="257" t="s">
        <v>352</v>
      </c>
      <c r="BH2" s="257" t="s">
        <v>21</v>
      </c>
      <c r="BI2" s="257" t="s">
        <v>287</v>
      </c>
      <c r="BJ2" s="257" t="s">
        <v>313</v>
      </c>
      <c r="BK2" s="257" t="s">
        <v>314</v>
      </c>
      <c r="BL2" s="437" t="s">
        <v>460</v>
      </c>
      <c r="BM2" s="258" t="s">
        <v>316</v>
      </c>
      <c r="BN2" s="98" t="s">
        <v>461</v>
      </c>
      <c r="BO2" s="257" t="s">
        <v>22</v>
      </c>
      <c r="BP2" s="259" t="s">
        <v>23</v>
      </c>
      <c r="BQ2" s="242" t="s">
        <v>24</v>
      </c>
      <c r="BR2" s="155" t="s">
        <v>25</v>
      </c>
      <c r="BS2" s="155" t="s">
        <v>26</v>
      </c>
      <c r="BT2" s="156" t="s">
        <v>27</v>
      </c>
      <c r="BU2" s="387" t="s">
        <v>28</v>
      </c>
      <c r="BV2" s="386" t="s">
        <v>465</v>
      </c>
      <c r="BW2" s="386" t="s">
        <v>29</v>
      </c>
      <c r="BX2" s="385" t="s">
        <v>395</v>
      </c>
      <c r="BZ2" s="129" t="s">
        <v>33</v>
      </c>
      <c r="CA2" s="131" t="s">
        <v>34</v>
      </c>
      <c r="CB2" s="133" t="s">
        <v>35</v>
      </c>
      <c r="CC2" s="135" t="s">
        <v>36</v>
      </c>
      <c r="CD2" s="125"/>
      <c r="CE2" s="137" t="s">
        <v>228</v>
      </c>
      <c r="CF2" s="233" t="s">
        <v>229</v>
      </c>
      <c r="CG2" s="125"/>
    </row>
    <row r="3" spans="1:85" s="34" customFormat="1" ht="15" customHeight="1" x14ac:dyDescent="0.25">
      <c r="A3" s="33" t="s">
        <v>231</v>
      </c>
      <c r="B3" s="405"/>
      <c r="C3" s="415"/>
      <c r="D3" s="425"/>
      <c r="E3" s="416"/>
      <c r="F3" s="269">
        <v>1.1000000000000001</v>
      </c>
      <c r="G3" s="263">
        <v>1.2</v>
      </c>
      <c r="H3" s="263" t="s">
        <v>430</v>
      </c>
      <c r="I3" s="263" t="s">
        <v>431</v>
      </c>
      <c r="J3" s="263" t="s">
        <v>432</v>
      </c>
      <c r="K3" s="263">
        <v>1.3</v>
      </c>
      <c r="L3" s="263">
        <v>1.4</v>
      </c>
      <c r="M3" s="263">
        <v>1.5</v>
      </c>
      <c r="N3" s="263">
        <v>1.6</v>
      </c>
      <c r="O3" s="263">
        <v>1.7</v>
      </c>
      <c r="P3" s="264">
        <v>1.8</v>
      </c>
      <c r="Q3" s="264">
        <v>1.9</v>
      </c>
      <c r="R3" s="270" t="s">
        <v>339</v>
      </c>
      <c r="S3" s="270" t="s">
        <v>340</v>
      </c>
      <c r="T3" s="270" t="s">
        <v>341</v>
      </c>
      <c r="U3" s="270" t="s">
        <v>342</v>
      </c>
      <c r="V3" s="265">
        <v>3.3</v>
      </c>
      <c r="W3" s="265">
        <v>3.4</v>
      </c>
      <c r="X3" s="265">
        <v>3.5</v>
      </c>
      <c r="Y3" s="265">
        <v>3.6</v>
      </c>
      <c r="Z3" s="265">
        <v>3.7</v>
      </c>
      <c r="AA3" s="266">
        <v>3.8</v>
      </c>
      <c r="AB3" s="266">
        <v>3.9</v>
      </c>
      <c r="AC3" s="267">
        <v>3.1</v>
      </c>
      <c r="AD3" s="267">
        <v>3.11</v>
      </c>
      <c r="AE3" s="267">
        <v>3.12</v>
      </c>
      <c r="AF3" s="267">
        <v>3.13</v>
      </c>
      <c r="AG3" s="267">
        <v>3.14</v>
      </c>
      <c r="AH3" s="262">
        <v>4.0999999999999996</v>
      </c>
      <c r="AI3" s="262">
        <v>4.2</v>
      </c>
      <c r="AJ3" s="262">
        <v>4.4000000000000004</v>
      </c>
      <c r="AK3" s="262">
        <v>4.5</v>
      </c>
      <c r="AL3" s="262">
        <v>4.5999999999999996</v>
      </c>
      <c r="AM3" s="263">
        <v>5.0999999999999996</v>
      </c>
      <c r="AN3" s="263">
        <v>5.2</v>
      </c>
      <c r="AO3" s="263">
        <v>5.3</v>
      </c>
      <c r="AP3" s="263">
        <v>5.4</v>
      </c>
      <c r="AQ3" s="263">
        <v>5.5</v>
      </c>
      <c r="AR3" s="263">
        <v>5.6</v>
      </c>
      <c r="AS3" s="263">
        <v>5.7</v>
      </c>
      <c r="AT3" s="263">
        <v>5.8</v>
      </c>
      <c r="AU3" s="263">
        <v>5.9</v>
      </c>
      <c r="AV3" s="268">
        <v>5.1100000000000003</v>
      </c>
      <c r="AW3" s="268">
        <v>5.12</v>
      </c>
      <c r="AX3" s="268">
        <v>5.15</v>
      </c>
      <c r="AY3" s="392">
        <v>6.1</v>
      </c>
      <c r="AZ3" s="392">
        <v>6.2</v>
      </c>
      <c r="BA3" s="392">
        <f>'Performance Analysis by Country'!BX3</f>
        <v>6.3</v>
      </c>
      <c r="BB3" s="392">
        <v>6.4</v>
      </c>
      <c r="BC3" s="392">
        <v>6.5</v>
      </c>
      <c r="BD3" s="392">
        <v>6.6</v>
      </c>
      <c r="BE3" s="392">
        <v>6.7</v>
      </c>
      <c r="BF3" s="266">
        <v>7.1</v>
      </c>
      <c r="BG3" s="266">
        <v>7.2</v>
      </c>
      <c r="BH3" s="266">
        <v>7.3</v>
      </c>
      <c r="BI3" s="266">
        <v>7.4</v>
      </c>
      <c r="BJ3" s="266">
        <v>7.5</v>
      </c>
      <c r="BK3" s="266">
        <v>7.6</v>
      </c>
      <c r="BL3" s="266">
        <v>7.7</v>
      </c>
      <c r="BM3" s="266">
        <v>7.8</v>
      </c>
      <c r="BN3" s="165">
        <v>7.9</v>
      </c>
      <c r="BO3" s="267">
        <v>7.1</v>
      </c>
      <c r="BP3" s="267">
        <v>7.11</v>
      </c>
      <c r="BQ3" s="262">
        <v>8.1</v>
      </c>
      <c r="BR3" s="262">
        <v>8.1999999999999993</v>
      </c>
      <c r="BS3" s="262">
        <v>8.3000000000000007</v>
      </c>
      <c r="BT3" s="271">
        <v>8.5</v>
      </c>
      <c r="BU3" s="383"/>
      <c r="BV3" s="99"/>
      <c r="BW3" s="99"/>
      <c r="BX3" s="272"/>
      <c r="BY3" s="36"/>
      <c r="BZ3" s="130"/>
      <c r="CA3" s="132"/>
      <c r="CB3" s="134"/>
      <c r="CC3" s="136"/>
      <c r="CD3" s="36"/>
      <c r="CE3" s="138"/>
      <c r="CF3" s="234"/>
    </row>
    <row r="4" spans="1:85" s="34" customFormat="1" ht="15" customHeight="1" x14ac:dyDescent="0.25">
      <c r="A4" s="3" t="s">
        <v>457</v>
      </c>
      <c r="B4" s="405">
        <v>2017</v>
      </c>
      <c r="C4" s="418" t="s">
        <v>448</v>
      </c>
      <c r="D4" s="418" t="s">
        <v>400</v>
      </c>
      <c r="E4" s="416" t="s">
        <v>428</v>
      </c>
      <c r="F4" s="244">
        <f>'Performance Analysis by Country'!D4</f>
        <v>1</v>
      </c>
      <c r="G4" s="128" t="str">
        <f>'Performance Analysis by Country'!E4</f>
        <v>*</v>
      </c>
      <c r="H4" s="128" t="str">
        <f>'Performance Analysis by Country'!F4</f>
        <v>*</v>
      </c>
      <c r="I4" s="128" t="str">
        <f>'Performance Analysis by Country'!G4</f>
        <v>*</v>
      </c>
      <c r="J4" s="128" t="str">
        <f>'Performance Analysis by Country'!H4</f>
        <v>*</v>
      </c>
      <c r="K4" s="128" t="str">
        <f>'Performance Analysis by Country'!I4</f>
        <v>*</v>
      </c>
      <c r="L4" s="128">
        <f>'Performance Analysis by Country'!J4</f>
        <v>3</v>
      </c>
      <c r="M4" s="128">
        <f>'Performance Analysis by Country'!K4</f>
        <v>1</v>
      </c>
      <c r="N4" s="128">
        <f>'Performance Analysis by Country'!L4</f>
        <v>3</v>
      </c>
      <c r="O4" s="128">
        <f>'Performance Analysis by Country'!M4</f>
        <v>3</v>
      </c>
      <c r="P4" s="128">
        <f>'Performance Analysis by Country'!N4</f>
        <v>1</v>
      </c>
      <c r="Q4" s="128" t="str">
        <f>'Performance Analysis by Country'!O4</f>
        <v>*</v>
      </c>
      <c r="R4" s="126" t="str">
        <f>'Performance Analysis by Country'!S4</f>
        <v>*</v>
      </c>
      <c r="S4" s="126">
        <f>'Performance Analysis by Country'!V4</f>
        <v>3</v>
      </c>
      <c r="T4" s="126">
        <f>'Performance Analysis by Country'!W4</f>
        <v>2</v>
      </c>
      <c r="U4" s="126">
        <f>'Performance Analysis by Country'!X4</f>
        <v>2</v>
      </c>
      <c r="V4" s="127">
        <f>'Performance Analysis by Country'!AE4</f>
        <v>4</v>
      </c>
      <c r="W4" s="127">
        <f>'Performance Analysis by Country'!AF4</f>
        <v>1</v>
      </c>
      <c r="X4" s="127">
        <f>'Performance Analysis by Country'!AG4</f>
        <v>2</v>
      </c>
      <c r="Y4" s="127">
        <f>'Performance Analysis by Country'!AH4</f>
        <v>2</v>
      </c>
      <c r="Z4" s="127">
        <f>'Performance Analysis by Country'!AI4</f>
        <v>2</v>
      </c>
      <c r="AA4" s="127">
        <f>'Performance Analysis by Country'!AJ4</f>
        <v>1</v>
      </c>
      <c r="AB4" s="127" t="str">
        <f>'Performance Analysis by Country'!AK4</f>
        <v>*</v>
      </c>
      <c r="AC4" s="127">
        <f>'Performance Analysis by Country'!AL4</f>
        <v>2</v>
      </c>
      <c r="AD4" s="127">
        <f>'Performance Analysis by Country'!AM4</f>
        <v>2</v>
      </c>
      <c r="AE4" s="127">
        <f>'Performance Analysis by Country'!AN4</f>
        <v>1</v>
      </c>
      <c r="AF4" s="127">
        <f>'Performance Analysis by Country'!AO4</f>
        <v>2</v>
      </c>
      <c r="AG4" s="127">
        <f>'Performance Analysis by Country'!AP4</f>
        <v>1</v>
      </c>
      <c r="AH4" s="140">
        <f>'Performance Analysis by Country'!AU4</f>
        <v>4</v>
      </c>
      <c r="AI4" s="140">
        <f>'Performance Analysis by Country'!AV4</f>
        <v>3</v>
      </c>
      <c r="AJ4" s="140">
        <f>'Performance Analysis by Country'!AX4</f>
        <v>4</v>
      </c>
      <c r="AK4" s="140">
        <f>'Performance Analysis by Country'!AY4</f>
        <v>2</v>
      </c>
      <c r="AL4" s="140">
        <f>'Performance Analysis by Country'!AZ4</f>
        <v>4</v>
      </c>
      <c r="AM4" s="128">
        <f>'Performance Analysis by Country'!BD4</f>
        <v>1</v>
      </c>
      <c r="AN4" s="128">
        <f>'Performance Analysis by Country'!BE4</f>
        <v>2</v>
      </c>
      <c r="AO4" s="128">
        <f>'Performance Analysis by Country'!BF4</f>
        <v>3</v>
      </c>
      <c r="AP4" s="128">
        <f>'Performance Analysis by Country'!BG4</f>
        <v>3</v>
      </c>
      <c r="AQ4" s="128">
        <f>'Performance Analysis by Country'!BH4</f>
        <v>3</v>
      </c>
      <c r="AR4" s="128">
        <f>'Performance Analysis by Country'!BI4</f>
        <v>3</v>
      </c>
      <c r="AS4" s="128">
        <f>'Performance Analysis by Country'!BJ4</f>
        <v>4</v>
      </c>
      <c r="AT4" s="128">
        <f>'Performance Analysis by Country'!BK4</f>
        <v>3</v>
      </c>
      <c r="AU4" s="128">
        <f>'Performance Analysis by Country'!BL4</f>
        <v>2</v>
      </c>
      <c r="AV4" s="128">
        <f>'Performance Analysis by Country'!BN4</f>
        <v>2</v>
      </c>
      <c r="AW4" s="128">
        <f>'Performance Analysis by Country'!BO4</f>
        <v>2</v>
      </c>
      <c r="AX4" s="128">
        <f>'Performance Analysis by Country'!BR4</f>
        <v>2</v>
      </c>
      <c r="AY4" s="252">
        <f>'Performance Analysis by Country'!BV4</f>
        <v>3</v>
      </c>
      <c r="AZ4" s="252">
        <f>'Performance Analysis by Country'!BW4</f>
        <v>2</v>
      </c>
      <c r="BA4" s="252">
        <f>'Performance Analysis by Country'!BX4</f>
        <v>2</v>
      </c>
      <c r="BB4" s="252">
        <f>'Performance Analysis by Country'!BY4</f>
        <v>2</v>
      </c>
      <c r="BC4" s="252">
        <f>'Performance Analysis by Country'!BZ4</f>
        <v>3</v>
      </c>
      <c r="BD4" s="252">
        <f>'Performance Analysis by Country'!CA4</f>
        <v>2</v>
      </c>
      <c r="BE4" s="252">
        <f>'Performance Analysis by Country'!CB4</f>
        <v>3</v>
      </c>
      <c r="BF4" s="260">
        <f>'Performance Analysis by Country'!CG4</f>
        <v>1</v>
      </c>
      <c r="BG4" s="260" t="str">
        <f>'Performance Analysis by Country'!CH4</f>
        <v>*</v>
      </c>
      <c r="BH4" s="260">
        <f>'Performance Analysis by Country'!CI4</f>
        <v>3</v>
      </c>
      <c r="BI4" s="260">
        <f>'Performance Analysis by Country'!CJ4</f>
        <v>3</v>
      </c>
      <c r="BJ4" s="260">
        <f>'Performance Analysis by Country'!CK4</f>
        <v>2</v>
      </c>
      <c r="BK4" s="260">
        <f>'Performance Analysis by Country'!CL4</f>
        <v>1</v>
      </c>
      <c r="BL4" s="260">
        <f>'Performance Analysis by Country'!CM4</f>
        <v>1</v>
      </c>
      <c r="BM4" s="260">
        <f>'Performance Analysis by Country'!CN4</f>
        <v>4</v>
      </c>
      <c r="BN4" s="260">
        <f>'Performance Analysis by Country'!CO4</f>
        <v>4</v>
      </c>
      <c r="BO4" s="260">
        <f>'Performance Analysis by Country'!CP4</f>
        <v>1</v>
      </c>
      <c r="BP4" s="260">
        <f>'Performance Analysis by Country'!CQ4</f>
        <v>1</v>
      </c>
      <c r="BQ4" s="140">
        <f>'Performance Analysis by Country'!CU4</f>
        <v>1</v>
      </c>
      <c r="BR4" s="140">
        <f>'Performance Analysis by Country'!CV4</f>
        <v>2</v>
      </c>
      <c r="BS4" s="140">
        <f>'Performance Analysis by Country'!CW4</f>
        <v>1</v>
      </c>
      <c r="BT4" s="236">
        <f>'Performance Analysis by Country'!CY4</f>
        <v>2</v>
      </c>
      <c r="BU4" s="100">
        <f t="shared" ref="BU4:BU35" si="0">COUNTIF(F4:BT4,"=~*")</f>
        <v>9</v>
      </c>
      <c r="BV4" s="100">
        <f t="shared" ref="BV4:BV35" si="1">COUNTIF(F4:BT4,"=1")+COUNTIF(F4:BT4,"=2")+COUNTIF(F4:BT4,"=3")+COUNTIF(F4:BT4,"=4")</f>
        <v>58</v>
      </c>
      <c r="BW4" s="273">
        <f>BV4/(BV4+BU4)</f>
        <v>0.86567164179104472</v>
      </c>
      <c r="BX4" s="274" t="str">
        <f>IF(BW4&lt;80%,1,"")</f>
        <v/>
      </c>
      <c r="BY4" s="36"/>
      <c r="BZ4" s="230">
        <f t="shared" ref="BZ4:BZ35" si="2">COUNTIF(F4:BT4,"=1")</f>
        <v>15</v>
      </c>
      <c r="CA4" s="235">
        <f t="shared" ref="CA4:CA35" si="3">COUNTIF(F4:BT4,"=2")</f>
        <v>21</v>
      </c>
      <c r="CB4" s="171">
        <f t="shared" ref="CB4:CB35" si="4">COUNTIF(F4:BT4,"=3")</f>
        <v>15</v>
      </c>
      <c r="CC4" s="232">
        <f t="shared" ref="CC4:CC35" si="5">COUNTIF(F4:BT4,"=4")</f>
        <v>7</v>
      </c>
      <c r="CD4" s="16"/>
      <c r="CE4" s="230">
        <f>BZ4+CA4</f>
        <v>36</v>
      </c>
      <c r="CF4" s="232">
        <f>CB4+CC4</f>
        <v>22</v>
      </c>
    </row>
    <row r="5" spans="1:85" x14ac:dyDescent="0.25">
      <c r="A5" s="3" t="s">
        <v>37</v>
      </c>
      <c r="B5" s="406">
        <v>2010</v>
      </c>
      <c r="C5" s="418" t="s">
        <v>448</v>
      </c>
      <c r="D5" s="418" t="s">
        <v>400</v>
      </c>
      <c r="E5" s="407" t="s">
        <v>427</v>
      </c>
      <c r="F5" s="244">
        <f>'Performance Analysis by Country'!D5</f>
        <v>4</v>
      </c>
      <c r="G5" s="128">
        <f>'Performance Analysis by Country'!E5</f>
        <v>4</v>
      </c>
      <c r="H5" s="128">
        <f>'Performance Analysis by Country'!F5</f>
        <v>3</v>
      </c>
      <c r="I5" s="128">
        <f>'Performance Analysis by Country'!G5</f>
        <v>2</v>
      </c>
      <c r="J5" s="128">
        <f>'Performance Analysis by Country'!H5</f>
        <v>4</v>
      </c>
      <c r="K5" s="128">
        <f>'Performance Analysis by Country'!I5</f>
        <v>2</v>
      </c>
      <c r="L5" s="128">
        <f>'Performance Analysis by Country'!J5</f>
        <v>3</v>
      </c>
      <c r="M5" s="128">
        <f>'Performance Analysis by Country'!K5</f>
        <v>1</v>
      </c>
      <c r="N5" s="128">
        <f>'Performance Analysis by Country'!L5</f>
        <v>3</v>
      </c>
      <c r="O5" s="128">
        <f>'Performance Analysis by Country'!M5</f>
        <v>4</v>
      </c>
      <c r="P5" s="128">
        <f>'Performance Analysis by Country'!N5</f>
        <v>3</v>
      </c>
      <c r="Q5" s="128">
        <f>'Performance Analysis by Country'!O5</f>
        <v>4</v>
      </c>
      <c r="R5" s="126">
        <f>'Performance Analysis by Country'!S5</f>
        <v>4</v>
      </c>
      <c r="S5" s="126">
        <f>'Performance Analysis by Country'!V5</f>
        <v>3</v>
      </c>
      <c r="T5" s="126">
        <f>'Performance Analysis by Country'!W5</f>
        <v>1</v>
      </c>
      <c r="U5" s="126">
        <f>'Performance Analysis by Country'!X5</f>
        <v>2</v>
      </c>
      <c r="V5" s="127">
        <f>'Performance Analysis by Country'!AE5</f>
        <v>4</v>
      </c>
      <c r="W5" s="127" t="str">
        <f>'Performance Analysis by Country'!AF5</f>
        <v>*</v>
      </c>
      <c r="X5" s="127">
        <f>'Performance Analysis by Country'!AG5</f>
        <v>2</v>
      </c>
      <c r="Y5" s="127">
        <f>'Performance Analysis by Country'!AH5</f>
        <v>2</v>
      </c>
      <c r="Z5" s="127">
        <f>'Performance Analysis by Country'!AI5</f>
        <v>3</v>
      </c>
      <c r="AA5" s="127">
        <f>'Performance Analysis by Country'!AJ5</f>
        <v>2</v>
      </c>
      <c r="AB5" s="127" t="str">
        <f>'Performance Analysis by Country'!AK5</f>
        <v>*</v>
      </c>
      <c r="AC5" s="127">
        <f>'Performance Analysis by Country'!AL5</f>
        <v>4</v>
      </c>
      <c r="AD5" s="127">
        <f>'Performance Analysis by Country'!AM5</f>
        <v>4</v>
      </c>
      <c r="AE5" s="127">
        <f>'Performance Analysis by Country'!AN5</f>
        <v>1</v>
      </c>
      <c r="AF5" s="127">
        <f>'Performance Analysis by Country'!AO5</f>
        <v>2</v>
      </c>
      <c r="AG5" s="127">
        <f>'Performance Analysis by Country'!AP5</f>
        <v>3</v>
      </c>
      <c r="AH5" s="140">
        <f>'Performance Analysis by Country'!AU5</f>
        <v>3</v>
      </c>
      <c r="AI5" s="140">
        <f>'Performance Analysis by Country'!AV5</f>
        <v>4</v>
      </c>
      <c r="AJ5" s="140" t="str">
        <f>'Performance Analysis by Country'!AX5</f>
        <v>*</v>
      </c>
      <c r="AK5" s="140">
        <f>'Performance Analysis by Country'!AY5</f>
        <v>2</v>
      </c>
      <c r="AL5" s="140">
        <f>'Performance Analysis by Country'!AZ5</f>
        <v>3</v>
      </c>
      <c r="AM5" s="128">
        <f>'Performance Analysis by Country'!BD5</f>
        <v>4</v>
      </c>
      <c r="AN5" s="128">
        <f>'Performance Analysis by Country'!BE5</f>
        <v>4</v>
      </c>
      <c r="AO5" s="128">
        <f>'Performance Analysis by Country'!BF5</f>
        <v>3</v>
      </c>
      <c r="AP5" s="128">
        <f>'Performance Analysis by Country'!BG5</f>
        <v>4</v>
      </c>
      <c r="AQ5" s="128">
        <f>'Performance Analysis by Country'!BH5</f>
        <v>1</v>
      </c>
      <c r="AR5" s="128">
        <f>'Performance Analysis by Country'!BI5</f>
        <v>3</v>
      </c>
      <c r="AS5" s="128">
        <f>'Performance Analysis by Country'!BJ5</f>
        <v>4</v>
      </c>
      <c r="AT5" s="128">
        <f>'Performance Analysis by Country'!BK5</f>
        <v>2</v>
      </c>
      <c r="AU5" s="128">
        <f>'Performance Analysis by Country'!BL5</f>
        <v>3</v>
      </c>
      <c r="AV5" s="128">
        <f>'Performance Analysis by Country'!BN5</f>
        <v>1</v>
      </c>
      <c r="AW5" s="128">
        <f>'Performance Analysis by Country'!BO5</f>
        <v>4</v>
      </c>
      <c r="AX5" s="128">
        <f>'Performance Analysis by Country'!BR5</f>
        <v>2</v>
      </c>
      <c r="AY5" s="252">
        <f>'Performance Analysis by Country'!BV5</f>
        <v>4</v>
      </c>
      <c r="AZ5" s="252">
        <f>'Performance Analysis by Country'!BW5</f>
        <v>3</v>
      </c>
      <c r="BA5" s="252">
        <f>'Performance Analysis by Country'!BX5</f>
        <v>3</v>
      </c>
      <c r="BB5" s="252">
        <f>'Performance Analysis by Country'!BY5</f>
        <v>3</v>
      </c>
      <c r="BC5" s="252">
        <f>'Performance Analysis by Country'!BZ5</f>
        <v>3</v>
      </c>
      <c r="BD5" s="252">
        <f>'Performance Analysis by Country'!CA5</f>
        <v>2</v>
      </c>
      <c r="BE5" s="252">
        <f>'Performance Analysis by Country'!CB5</f>
        <v>3</v>
      </c>
      <c r="BF5" s="260">
        <f>'Performance Analysis by Country'!CG5</f>
        <v>2</v>
      </c>
      <c r="BG5" s="260">
        <f>'Performance Analysis by Country'!CH5</f>
        <v>1</v>
      </c>
      <c r="BH5" s="260">
        <f>'Performance Analysis by Country'!CI5</f>
        <v>4</v>
      </c>
      <c r="BI5" s="260">
        <f>'Performance Analysis by Country'!CJ5</f>
        <v>2</v>
      </c>
      <c r="BJ5" s="260">
        <f>'Performance Analysis by Country'!CK5</f>
        <v>1</v>
      </c>
      <c r="BK5" s="260">
        <f>'Performance Analysis by Country'!CL5</f>
        <v>2</v>
      </c>
      <c r="BL5" s="260">
        <f>'Performance Analysis by Country'!CM5</f>
        <v>1</v>
      </c>
      <c r="BM5" s="260">
        <f>'Performance Analysis by Country'!CN5</f>
        <v>4</v>
      </c>
      <c r="BN5" s="260">
        <f>'Performance Analysis by Country'!CO5</f>
        <v>4</v>
      </c>
      <c r="BO5" s="260">
        <f>'Performance Analysis by Country'!CP5</f>
        <v>1</v>
      </c>
      <c r="BP5" s="260">
        <f>'Performance Analysis by Country'!CQ5</f>
        <v>3</v>
      </c>
      <c r="BQ5" s="140">
        <f>'Performance Analysis by Country'!CU5</f>
        <v>3</v>
      </c>
      <c r="BR5" s="140">
        <f>'Performance Analysis by Country'!CV5</f>
        <v>4</v>
      </c>
      <c r="BS5" s="140">
        <f>'Performance Analysis by Country'!CW5</f>
        <v>4</v>
      </c>
      <c r="BT5" s="236">
        <f>'Performance Analysis by Country'!CY5</f>
        <v>4</v>
      </c>
      <c r="BU5" s="100">
        <f t="shared" si="0"/>
        <v>3</v>
      </c>
      <c r="BV5" s="100">
        <f t="shared" si="1"/>
        <v>64</v>
      </c>
      <c r="BW5" s="273">
        <f>BV5/(BV5+BU5)</f>
        <v>0.95522388059701491</v>
      </c>
      <c r="BX5" s="274" t="str">
        <f>IF(BW5&lt;80%,1,"")</f>
        <v/>
      </c>
      <c r="BZ5" s="230">
        <f t="shared" si="2"/>
        <v>9</v>
      </c>
      <c r="CA5" s="235">
        <f t="shared" si="3"/>
        <v>14</v>
      </c>
      <c r="CB5" s="171">
        <f t="shared" si="4"/>
        <v>19</v>
      </c>
      <c r="CC5" s="232">
        <f t="shared" si="5"/>
        <v>22</v>
      </c>
      <c r="CD5" s="16"/>
      <c r="CE5" s="230">
        <f>BZ5+CA5</f>
        <v>23</v>
      </c>
      <c r="CF5" s="232">
        <f>CB5+CC5</f>
        <v>41</v>
      </c>
    </row>
    <row r="6" spans="1:85" x14ac:dyDescent="0.25">
      <c r="A6" s="4" t="s">
        <v>39</v>
      </c>
      <c r="B6" s="408">
        <v>2011</v>
      </c>
      <c r="C6" s="418" t="s">
        <v>444</v>
      </c>
      <c r="D6" s="418" t="s">
        <v>401</v>
      </c>
      <c r="E6" s="407" t="s">
        <v>429</v>
      </c>
      <c r="F6" s="244">
        <f>'Performance Analysis by Country'!D6</f>
        <v>4</v>
      </c>
      <c r="G6" s="128">
        <f>'Performance Analysis by Country'!E6</f>
        <v>3</v>
      </c>
      <c r="H6" s="128">
        <f>'Performance Analysis by Country'!F6</f>
        <v>3</v>
      </c>
      <c r="I6" s="128">
        <f>'Performance Analysis by Country'!G6</f>
        <v>1</v>
      </c>
      <c r="J6" s="128">
        <f>'Performance Analysis by Country'!H6</f>
        <v>3</v>
      </c>
      <c r="K6" s="128">
        <f>'Performance Analysis by Country'!I6</f>
        <v>3</v>
      </c>
      <c r="L6" s="128">
        <f>'Performance Analysis by Country'!J6</f>
        <v>2</v>
      </c>
      <c r="M6" s="128">
        <f>'Performance Analysis by Country'!K6</f>
        <v>1</v>
      </c>
      <c r="N6" s="128">
        <f>'Performance Analysis by Country'!L6</f>
        <v>2</v>
      </c>
      <c r="O6" s="128">
        <f>'Performance Analysis by Country'!M6</f>
        <v>4</v>
      </c>
      <c r="P6" s="128">
        <f>'Performance Analysis by Country'!N6</f>
        <v>2</v>
      </c>
      <c r="Q6" s="128">
        <f>'Performance Analysis by Country'!O6</f>
        <v>3</v>
      </c>
      <c r="R6" s="126">
        <f>'Performance Analysis by Country'!S6</f>
        <v>3</v>
      </c>
      <c r="S6" s="126">
        <f>'Performance Analysis by Country'!V6</f>
        <v>4</v>
      </c>
      <c r="T6" s="126">
        <f>'Performance Analysis by Country'!W6</f>
        <v>1</v>
      </c>
      <c r="U6" s="126">
        <f>'Performance Analysis by Country'!X6</f>
        <v>4</v>
      </c>
      <c r="V6" s="127">
        <f>'Performance Analysis by Country'!AE6</f>
        <v>4</v>
      </c>
      <c r="W6" s="127">
        <f>'Performance Analysis by Country'!AF6</f>
        <v>2</v>
      </c>
      <c r="X6" s="127">
        <f>'Performance Analysis by Country'!AG6</f>
        <v>2</v>
      </c>
      <c r="Y6" s="127">
        <f>'Performance Analysis by Country'!AH6</f>
        <v>2</v>
      </c>
      <c r="Z6" s="127">
        <f>'Performance Analysis by Country'!AI6</f>
        <v>3</v>
      </c>
      <c r="AA6" s="127">
        <f>'Performance Analysis by Country'!AJ6</f>
        <v>3</v>
      </c>
      <c r="AB6" s="127">
        <f>'Performance Analysis by Country'!AK6</f>
        <v>4</v>
      </c>
      <c r="AC6" s="127">
        <f>'Performance Analysis by Country'!AL6</f>
        <v>3</v>
      </c>
      <c r="AD6" s="127">
        <f>'Performance Analysis by Country'!AM6</f>
        <v>1</v>
      </c>
      <c r="AE6" s="127">
        <f>'Performance Analysis by Country'!AN6</f>
        <v>1</v>
      </c>
      <c r="AF6" s="127">
        <f>'Performance Analysis by Country'!AO6</f>
        <v>3</v>
      </c>
      <c r="AG6" s="127">
        <f>'Performance Analysis by Country'!AP6</f>
        <v>3</v>
      </c>
      <c r="AH6" s="140">
        <f>'Performance Analysis by Country'!AU6</f>
        <v>4</v>
      </c>
      <c r="AI6" s="140">
        <f>'Performance Analysis by Country'!AV6</f>
        <v>4</v>
      </c>
      <c r="AJ6" s="140">
        <f>'Performance Analysis by Country'!AX6</f>
        <v>1</v>
      </c>
      <c r="AK6" s="140">
        <f>'Performance Analysis by Country'!AY6</f>
        <v>4</v>
      </c>
      <c r="AL6" s="140">
        <f>'Performance Analysis by Country'!AZ6</f>
        <v>4</v>
      </c>
      <c r="AM6" s="128">
        <f>'Performance Analysis by Country'!BD6</f>
        <v>4</v>
      </c>
      <c r="AN6" s="128">
        <f>'Performance Analysis by Country'!BE6</f>
        <v>2</v>
      </c>
      <c r="AO6" s="128">
        <f>'Performance Analysis by Country'!BF6</f>
        <v>1</v>
      </c>
      <c r="AP6" s="128">
        <f>'Performance Analysis by Country'!BG6</f>
        <v>1</v>
      </c>
      <c r="AQ6" s="128">
        <f>'Performance Analysis by Country'!BH6</f>
        <v>3</v>
      </c>
      <c r="AR6" s="128">
        <f>'Performance Analysis by Country'!BI6</f>
        <v>3</v>
      </c>
      <c r="AS6" s="128">
        <f>'Performance Analysis by Country'!BJ6</f>
        <v>2</v>
      </c>
      <c r="AT6" s="128">
        <f>'Performance Analysis by Country'!BK6</f>
        <v>4</v>
      </c>
      <c r="AU6" s="128">
        <f>'Performance Analysis by Country'!BL6</f>
        <v>4</v>
      </c>
      <c r="AV6" s="128">
        <f>'Performance Analysis by Country'!BN6</f>
        <v>3</v>
      </c>
      <c r="AW6" s="128">
        <f>'Performance Analysis by Country'!BO6</f>
        <v>2</v>
      </c>
      <c r="AX6" s="128">
        <f>'Performance Analysis by Country'!BR6</f>
        <v>2</v>
      </c>
      <c r="AY6" s="252">
        <f>'Performance Analysis by Country'!BV6</f>
        <v>3</v>
      </c>
      <c r="AZ6" s="252">
        <f>'Performance Analysis by Country'!BW6</f>
        <v>2</v>
      </c>
      <c r="BA6" s="252">
        <f>'Performance Analysis by Country'!BX6</f>
        <v>2</v>
      </c>
      <c r="BB6" s="252">
        <f>'Performance Analysis by Country'!BY6</f>
        <v>2</v>
      </c>
      <c r="BC6" s="252">
        <f>'Performance Analysis by Country'!BZ6</f>
        <v>3</v>
      </c>
      <c r="BD6" s="252">
        <f>'Performance Analysis by Country'!CA6</f>
        <v>3</v>
      </c>
      <c r="BE6" s="252">
        <f>'Performance Analysis by Country'!CB6</f>
        <v>2</v>
      </c>
      <c r="BF6" s="260">
        <f>'Performance Analysis by Country'!CG6</f>
        <v>2</v>
      </c>
      <c r="BG6" s="260">
        <f>'Performance Analysis by Country'!CH6</f>
        <v>2</v>
      </c>
      <c r="BH6" s="260">
        <f>'Performance Analysis by Country'!CI6</f>
        <v>4</v>
      </c>
      <c r="BI6" s="260">
        <f>'Performance Analysis by Country'!CJ6</f>
        <v>4</v>
      </c>
      <c r="BJ6" s="260">
        <f>'Performance Analysis by Country'!CK6</f>
        <v>1</v>
      </c>
      <c r="BK6" s="260">
        <f>'Performance Analysis by Country'!CL6</f>
        <v>1</v>
      </c>
      <c r="BL6" s="260">
        <f>'Performance Analysis by Country'!CM6</f>
        <v>3</v>
      </c>
      <c r="BM6" s="260">
        <f>'Performance Analysis by Country'!CN6</f>
        <v>2</v>
      </c>
      <c r="BN6" s="260">
        <f>'Performance Analysis by Country'!CO6</f>
        <v>3</v>
      </c>
      <c r="BO6" s="260">
        <f>'Performance Analysis by Country'!CP6</f>
        <v>3</v>
      </c>
      <c r="BP6" s="260">
        <f>'Performance Analysis by Country'!CQ6</f>
        <v>2</v>
      </c>
      <c r="BQ6" s="140">
        <f>'Performance Analysis by Country'!CU6</f>
        <v>2</v>
      </c>
      <c r="BR6" s="140">
        <f>'Performance Analysis by Country'!CV6</f>
        <v>2</v>
      </c>
      <c r="BS6" s="140">
        <f>'Performance Analysis by Country'!CW6</f>
        <v>2</v>
      </c>
      <c r="BT6" s="236">
        <f>'Performance Analysis by Country'!CY6</f>
        <v>3</v>
      </c>
      <c r="BU6" s="100">
        <f t="shared" si="0"/>
        <v>0</v>
      </c>
      <c r="BV6" s="100">
        <f t="shared" si="1"/>
        <v>67</v>
      </c>
      <c r="BW6" s="273">
        <f t="shared" ref="BW6:BW63" si="6">BV6/(BV6+BU6)</f>
        <v>1</v>
      </c>
      <c r="BX6" s="274" t="str">
        <f t="shared" ref="BX6:BX63" si="7">IF(BW6&lt;80%,1,"")</f>
        <v/>
      </c>
      <c r="BZ6" s="230">
        <f t="shared" si="2"/>
        <v>10</v>
      </c>
      <c r="CA6" s="235">
        <f t="shared" si="3"/>
        <v>21</v>
      </c>
      <c r="CB6" s="171">
        <f t="shared" si="4"/>
        <v>21</v>
      </c>
      <c r="CC6" s="232">
        <f t="shared" si="5"/>
        <v>15</v>
      </c>
      <c r="CD6" s="16"/>
      <c r="CE6" s="230">
        <f t="shared" ref="CE6:CE63" si="8">BZ6+CA6</f>
        <v>31</v>
      </c>
      <c r="CF6" s="232">
        <f t="shared" ref="CF6:CF63" si="9">CB6+CC6</f>
        <v>36</v>
      </c>
    </row>
    <row r="7" spans="1:85" x14ac:dyDescent="0.25">
      <c r="A7" s="3" t="s">
        <v>40</v>
      </c>
      <c r="B7" s="406">
        <v>2015</v>
      </c>
      <c r="C7" s="418" t="s">
        <v>445</v>
      </c>
      <c r="D7" s="418" t="s">
        <v>402</v>
      </c>
      <c r="E7" s="407" t="s">
        <v>429</v>
      </c>
      <c r="F7" s="244">
        <f>'Performance Analysis by Country'!D7</f>
        <v>3</v>
      </c>
      <c r="G7" s="128">
        <f>'Performance Analysis by Country'!E7</f>
        <v>1</v>
      </c>
      <c r="H7" s="128">
        <f>'Performance Analysis by Country'!F7</f>
        <v>1</v>
      </c>
      <c r="I7" s="128">
        <f>'Performance Analysis by Country'!G7</f>
        <v>1</v>
      </c>
      <c r="J7" s="128">
        <f>'Performance Analysis by Country'!H7</f>
        <v>1</v>
      </c>
      <c r="K7" s="128">
        <f>'Performance Analysis by Country'!I7</f>
        <v>2</v>
      </c>
      <c r="L7" s="128" t="str">
        <f>'Performance Analysis by Country'!J7</f>
        <v>*</v>
      </c>
      <c r="M7" s="128" t="str">
        <f>'Performance Analysis by Country'!K7</f>
        <v>*</v>
      </c>
      <c r="N7" s="128">
        <f>'Performance Analysis by Country'!L7</f>
        <v>1</v>
      </c>
      <c r="O7" s="128">
        <f>'Performance Analysis by Country'!M7</f>
        <v>1</v>
      </c>
      <c r="P7" s="128">
        <f>'Performance Analysis by Country'!N7</f>
        <v>1</v>
      </c>
      <c r="Q7" s="128">
        <f>'Performance Analysis by Country'!O7</f>
        <v>1</v>
      </c>
      <c r="R7" s="126">
        <f>'Performance Analysis by Country'!S7</f>
        <v>3</v>
      </c>
      <c r="S7" s="126">
        <f>'Performance Analysis by Country'!V7</f>
        <v>2</v>
      </c>
      <c r="T7" s="126">
        <f>'Performance Analysis by Country'!W7</f>
        <v>1</v>
      </c>
      <c r="U7" s="126">
        <f>'Performance Analysis by Country'!X7</f>
        <v>1</v>
      </c>
      <c r="V7" s="127">
        <f>'Performance Analysis by Country'!AE7</f>
        <v>1</v>
      </c>
      <c r="W7" s="127" t="str">
        <f>'Performance Analysis by Country'!AF7</f>
        <v>*</v>
      </c>
      <c r="X7" s="127">
        <f>'Performance Analysis by Country'!AG7</f>
        <v>4</v>
      </c>
      <c r="Y7" s="127">
        <f>'Performance Analysis by Country'!AH7</f>
        <v>3</v>
      </c>
      <c r="Z7" s="127" t="str">
        <f>'Performance Analysis by Country'!AI7</f>
        <v>*</v>
      </c>
      <c r="AA7" s="127" t="str">
        <f>'Performance Analysis by Country'!AJ7</f>
        <v>*</v>
      </c>
      <c r="AB7" s="127">
        <f>'Performance Analysis by Country'!AK7</f>
        <v>2</v>
      </c>
      <c r="AC7" s="127">
        <f>'Performance Analysis by Country'!AL7</f>
        <v>4</v>
      </c>
      <c r="AD7" s="127">
        <f>'Performance Analysis by Country'!AM7</f>
        <v>4</v>
      </c>
      <c r="AE7" s="127">
        <f>'Performance Analysis by Country'!AN7</f>
        <v>4</v>
      </c>
      <c r="AF7" s="127">
        <f>'Performance Analysis by Country'!AO7</f>
        <v>3</v>
      </c>
      <c r="AG7" s="127">
        <f>'Performance Analysis by Country'!AP7</f>
        <v>2</v>
      </c>
      <c r="AH7" s="140">
        <f>'Performance Analysis by Country'!AU7</f>
        <v>4</v>
      </c>
      <c r="AI7" s="140">
        <f>'Performance Analysis by Country'!AV7</f>
        <v>3</v>
      </c>
      <c r="AJ7" s="140">
        <f>'Performance Analysis by Country'!AX7</f>
        <v>1</v>
      </c>
      <c r="AK7" s="140">
        <f>'Performance Analysis by Country'!AY7</f>
        <v>1</v>
      </c>
      <c r="AL7" s="140">
        <f>'Performance Analysis by Country'!AZ7</f>
        <v>1</v>
      </c>
      <c r="AM7" s="128">
        <f>'Performance Analysis by Country'!BD7</f>
        <v>4</v>
      </c>
      <c r="AN7" s="128">
        <f>'Performance Analysis by Country'!BE7</f>
        <v>3</v>
      </c>
      <c r="AO7" s="128">
        <f>'Performance Analysis by Country'!BF7</f>
        <v>4</v>
      </c>
      <c r="AP7" s="128">
        <f>'Performance Analysis by Country'!BG7</f>
        <v>4</v>
      </c>
      <c r="AQ7" s="128">
        <f>'Performance Analysis by Country'!BH7</f>
        <v>4</v>
      </c>
      <c r="AR7" s="128">
        <f>'Performance Analysis by Country'!BI7</f>
        <v>4</v>
      </c>
      <c r="AS7" s="128">
        <f>'Performance Analysis by Country'!BJ7</f>
        <v>1</v>
      </c>
      <c r="AT7" s="128">
        <f>'Performance Analysis by Country'!BK7</f>
        <v>2</v>
      </c>
      <c r="AU7" s="128">
        <f>'Performance Analysis by Country'!BL7</f>
        <v>2</v>
      </c>
      <c r="AV7" s="128" t="str">
        <f>'Performance Analysis by Country'!BN7</f>
        <v>*</v>
      </c>
      <c r="AW7" s="128">
        <f>'Performance Analysis by Country'!BO7</f>
        <v>4</v>
      </c>
      <c r="AX7" s="128" t="str">
        <f>'Performance Analysis by Country'!BR7</f>
        <v>*</v>
      </c>
      <c r="AY7" s="252">
        <f>'Performance Analysis by Country'!BV7</f>
        <v>2</v>
      </c>
      <c r="AZ7" s="252">
        <f>'Performance Analysis by Country'!BW7</f>
        <v>2</v>
      </c>
      <c r="BA7" s="252" t="str">
        <f>'Performance Analysis by Country'!BX7</f>
        <v>*</v>
      </c>
      <c r="BB7" s="252" t="str">
        <f>'Performance Analysis by Country'!BY7</f>
        <v>*</v>
      </c>
      <c r="BC7" s="252">
        <f>'Performance Analysis by Country'!BZ7</f>
        <v>2</v>
      </c>
      <c r="BD7" s="252">
        <f>'Performance Analysis by Country'!CA7</f>
        <v>3</v>
      </c>
      <c r="BE7" s="252" t="str">
        <f>'Performance Analysis by Country'!CB7</f>
        <v>*</v>
      </c>
      <c r="BF7" s="260">
        <f>'Performance Analysis by Country'!CG7</f>
        <v>2</v>
      </c>
      <c r="BG7" s="260">
        <f>'Performance Analysis by Country'!CH7</f>
        <v>3</v>
      </c>
      <c r="BH7" s="260">
        <f>'Performance Analysis by Country'!CI7</f>
        <v>1</v>
      </c>
      <c r="BI7" s="260">
        <f>'Performance Analysis by Country'!CJ7</f>
        <v>3</v>
      </c>
      <c r="BJ7" s="260">
        <f>'Performance Analysis by Country'!CK7</f>
        <v>2</v>
      </c>
      <c r="BK7" s="260">
        <f>'Performance Analysis by Country'!CL7</f>
        <v>2</v>
      </c>
      <c r="BL7" s="260">
        <f>'Performance Analysis by Country'!CM7</f>
        <v>3</v>
      </c>
      <c r="BM7" s="260">
        <f>'Performance Analysis by Country'!CN7</f>
        <v>1</v>
      </c>
      <c r="BN7" s="260">
        <f>'Performance Analysis by Country'!CO7</f>
        <v>1</v>
      </c>
      <c r="BO7" s="260">
        <f>'Performance Analysis by Country'!CP7</f>
        <v>1</v>
      </c>
      <c r="BP7" s="260">
        <f>'Performance Analysis by Country'!CQ7</f>
        <v>2</v>
      </c>
      <c r="BQ7" s="140">
        <f>'Performance Analysis by Country'!CU7</f>
        <v>3</v>
      </c>
      <c r="BR7" s="140">
        <f>'Performance Analysis by Country'!CV7</f>
        <v>3</v>
      </c>
      <c r="BS7" s="140">
        <f>'Performance Analysis by Country'!CW7</f>
        <v>3</v>
      </c>
      <c r="BT7" s="236">
        <f>'Performance Analysis by Country'!CY7</f>
        <v>3</v>
      </c>
      <c r="BU7" s="100">
        <f t="shared" si="0"/>
        <v>10</v>
      </c>
      <c r="BV7" s="100">
        <f t="shared" si="1"/>
        <v>57</v>
      </c>
      <c r="BW7" s="273">
        <f t="shared" si="6"/>
        <v>0.85074626865671643</v>
      </c>
      <c r="BX7" s="274" t="str">
        <f t="shared" si="7"/>
        <v/>
      </c>
      <c r="BZ7" s="230">
        <f t="shared" si="2"/>
        <v>19</v>
      </c>
      <c r="CA7" s="235">
        <f t="shared" si="3"/>
        <v>13</v>
      </c>
      <c r="CB7" s="171">
        <f t="shared" si="4"/>
        <v>14</v>
      </c>
      <c r="CC7" s="232">
        <f t="shared" si="5"/>
        <v>11</v>
      </c>
      <c r="CD7" s="16"/>
      <c r="CE7" s="230">
        <f t="shared" si="8"/>
        <v>32</v>
      </c>
      <c r="CF7" s="232">
        <f t="shared" si="9"/>
        <v>25</v>
      </c>
    </row>
    <row r="8" spans="1:85" x14ac:dyDescent="0.25">
      <c r="A8" s="3" t="s">
        <v>41</v>
      </c>
      <c r="B8" s="406">
        <v>2011</v>
      </c>
      <c r="C8" s="418" t="s">
        <v>444</v>
      </c>
      <c r="D8" s="418" t="s">
        <v>401</v>
      </c>
      <c r="E8" s="407" t="s">
        <v>427</v>
      </c>
      <c r="F8" s="244">
        <f>'Performance Analysis by Country'!D8</f>
        <v>4</v>
      </c>
      <c r="G8" s="128">
        <f>'Performance Analysis by Country'!E8</f>
        <v>3</v>
      </c>
      <c r="H8" s="128">
        <f>'Performance Analysis by Country'!F8</f>
        <v>4</v>
      </c>
      <c r="I8" s="128">
        <f>'Performance Analysis by Country'!G8</f>
        <v>1</v>
      </c>
      <c r="J8" s="128">
        <f>'Performance Analysis by Country'!H8</f>
        <v>3</v>
      </c>
      <c r="K8" s="128">
        <f>'Performance Analysis by Country'!I8</f>
        <v>2</v>
      </c>
      <c r="L8" s="128">
        <f>'Performance Analysis by Country'!J8</f>
        <v>3</v>
      </c>
      <c r="M8" s="128">
        <f>'Performance Analysis by Country'!K8</f>
        <v>1</v>
      </c>
      <c r="N8" s="128">
        <f>'Performance Analysis by Country'!L8</f>
        <v>3</v>
      </c>
      <c r="O8" s="128">
        <f>'Performance Analysis by Country'!M8</f>
        <v>3</v>
      </c>
      <c r="P8" s="128">
        <f>'Performance Analysis by Country'!N8</f>
        <v>2</v>
      </c>
      <c r="Q8" s="128">
        <f>'Performance Analysis by Country'!O8</f>
        <v>4</v>
      </c>
      <c r="R8" s="126">
        <f>'Performance Analysis by Country'!S8</f>
        <v>3</v>
      </c>
      <c r="S8" s="126">
        <f>'Performance Analysis by Country'!V8</f>
        <v>4</v>
      </c>
      <c r="T8" s="126">
        <f>'Performance Analysis by Country'!W8</f>
        <v>1</v>
      </c>
      <c r="U8" s="126">
        <f>'Performance Analysis by Country'!X8</f>
        <v>4</v>
      </c>
      <c r="V8" s="127">
        <f>'Performance Analysis by Country'!AE8</f>
        <v>4</v>
      </c>
      <c r="W8" s="127">
        <f>'Performance Analysis by Country'!AF8</f>
        <v>4</v>
      </c>
      <c r="X8" s="127">
        <f>'Performance Analysis by Country'!AG8</f>
        <v>2</v>
      </c>
      <c r="Y8" s="127">
        <f>'Performance Analysis by Country'!AH8</f>
        <v>4</v>
      </c>
      <c r="Z8" s="127">
        <f>'Performance Analysis by Country'!AI8</f>
        <v>1</v>
      </c>
      <c r="AA8" s="127">
        <f>'Performance Analysis by Country'!AJ8</f>
        <v>1</v>
      </c>
      <c r="AB8" s="127">
        <f>'Performance Analysis by Country'!AK8</f>
        <v>4</v>
      </c>
      <c r="AC8" s="127">
        <f>'Performance Analysis by Country'!AL8</f>
        <v>4</v>
      </c>
      <c r="AD8" s="127">
        <f>'Performance Analysis by Country'!AM8</f>
        <v>2</v>
      </c>
      <c r="AE8" s="127">
        <f>'Performance Analysis by Country'!AN8</f>
        <v>2</v>
      </c>
      <c r="AF8" s="127">
        <f>'Performance Analysis by Country'!AO8</f>
        <v>1</v>
      </c>
      <c r="AG8" s="127">
        <f>'Performance Analysis by Country'!AP8</f>
        <v>2</v>
      </c>
      <c r="AH8" s="140">
        <f>'Performance Analysis by Country'!AU8</f>
        <v>3</v>
      </c>
      <c r="AI8" s="140">
        <f>'Performance Analysis by Country'!AV8</f>
        <v>4</v>
      </c>
      <c r="AJ8" s="140">
        <f>'Performance Analysis by Country'!AX8</f>
        <v>1</v>
      </c>
      <c r="AK8" s="140">
        <f>'Performance Analysis by Country'!AY8</f>
        <v>4</v>
      </c>
      <c r="AL8" s="140">
        <f>'Performance Analysis by Country'!AZ8</f>
        <v>4</v>
      </c>
      <c r="AM8" s="128">
        <f>'Performance Analysis by Country'!BD8</f>
        <v>2</v>
      </c>
      <c r="AN8" s="128">
        <f>'Performance Analysis by Country'!BE8</f>
        <v>1</v>
      </c>
      <c r="AO8" s="128">
        <f>'Performance Analysis by Country'!BF8</f>
        <v>2</v>
      </c>
      <c r="AP8" s="128">
        <f>'Performance Analysis by Country'!BG8</f>
        <v>1</v>
      </c>
      <c r="AQ8" s="128">
        <f>'Performance Analysis by Country'!BH8</f>
        <v>2</v>
      </c>
      <c r="AR8" s="128">
        <f>'Performance Analysis by Country'!BI8</f>
        <v>2</v>
      </c>
      <c r="AS8" s="128">
        <f>'Performance Analysis by Country'!BJ8</f>
        <v>3</v>
      </c>
      <c r="AT8" s="128">
        <f>'Performance Analysis by Country'!BK8</f>
        <v>4</v>
      </c>
      <c r="AU8" s="128">
        <f>'Performance Analysis by Country'!BL8</f>
        <v>2</v>
      </c>
      <c r="AV8" s="128">
        <f>'Performance Analysis by Country'!BN8</f>
        <v>1</v>
      </c>
      <c r="AW8" s="128">
        <f>'Performance Analysis by Country'!BO8</f>
        <v>2</v>
      </c>
      <c r="AX8" s="128">
        <f>'Performance Analysis by Country'!BR8</f>
        <v>2</v>
      </c>
      <c r="AY8" s="252">
        <f>'Performance Analysis by Country'!BV8</f>
        <v>4</v>
      </c>
      <c r="AZ8" s="252">
        <f>'Performance Analysis by Country'!BW8</f>
        <v>2</v>
      </c>
      <c r="BA8" s="252">
        <f>'Performance Analysis by Country'!BX8</f>
        <v>1</v>
      </c>
      <c r="BB8" s="252">
        <f>'Performance Analysis by Country'!BY8</f>
        <v>1</v>
      </c>
      <c r="BC8" s="252">
        <f>'Performance Analysis by Country'!BZ8</f>
        <v>2</v>
      </c>
      <c r="BD8" s="252">
        <f>'Performance Analysis by Country'!CA8</f>
        <v>3</v>
      </c>
      <c r="BE8" s="252">
        <f>'Performance Analysis by Country'!CB8</f>
        <v>1</v>
      </c>
      <c r="BF8" s="260">
        <f>'Performance Analysis by Country'!CG8</f>
        <v>3</v>
      </c>
      <c r="BG8" s="260">
        <f>'Performance Analysis by Country'!CH8</f>
        <v>3</v>
      </c>
      <c r="BH8" s="260">
        <f>'Performance Analysis by Country'!CI8</f>
        <v>4</v>
      </c>
      <c r="BI8" s="260">
        <f>'Performance Analysis by Country'!CJ8</f>
        <v>3</v>
      </c>
      <c r="BJ8" s="260">
        <f>'Performance Analysis by Country'!CK8</f>
        <v>1</v>
      </c>
      <c r="BK8" s="260">
        <f>'Performance Analysis by Country'!CL8</f>
        <v>1</v>
      </c>
      <c r="BL8" s="260">
        <f>'Performance Analysis by Country'!CM8</f>
        <v>2</v>
      </c>
      <c r="BM8" s="260">
        <f>'Performance Analysis by Country'!CN8</f>
        <v>3</v>
      </c>
      <c r="BN8" s="260">
        <f>'Performance Analysis by Country'!CO8</f>
        <v>3</v>
      </c>
      <c r="BO8" s="260">
        <f>'Performance Analysis by Country'!CP8</f>
        <v>4</v>
      </c>
      <c r="BP8" s="260">
        <f>'Performance Analysis by Country'!CQ8</f>
        <v>1</v>
      </c>
      <c r="BQ8" s="140">
        <f>'Performance Analysis by Country'!CU8</f>
        <v>2</v>
      </c>
      <c r="BR8" s="140">
        <f>'Performance Analysis by Country'!CV8</f>
        <v>2</v>
      </c>
      <c r="BS8" s="140">
        <f>'Performance Analysis by Country'!CW8</f>
        <v>2</v>
      </c>
      <c r="BT8" s="236">
        <f>'Performance Analysis by Country'!CY8</f>
        <v>3</v>
      </c>
      <c r="BU8" s="100">
        <f t="shared" si="0"/>
        <v>0</v>
      </c>
      <c r="BV8" s="100">
        <f t="shared" si="1"/>
        <v>67</v>
      </c>
      <c r="BW8" s="273">
        <f t="shared" si="6"/>
        <v>1</v>
      </c>
      <c r="BX8" s="274" t="str">
        <f t="shared" si="7"/>
        <v/>
      </c>
      <c r="BZ8" s="230">
        <f t="shared" si="2"/>
        <v>16</v>
      </c>
      <c r="CA8" s="235">
        <f t="shared" si="3"/>
        <v>19</v>
      </c>
      <c r="CB8" s="171">
        <f t="shared" si="4"/>
        <v>15</v>
      </c>
      <c r="CC8" s="232">
        <f t="shared" si="5"/>
        <v>17</v>
      </c>
      <c r="CD8" s="16"/>
      <c r="CE8" s="230">
        <f t="shared" si="8"/>
        <v>35</v>
      </c>
      <c r="CF8" s="232">
        <f t="shared" si="9"/>
        <v>32</v>
      </c>
    </row>
    <row r="9" spans="1:85" x14ac:dyDescent="0.25">
      <c r="A9" s="3" t="s">
        <v>42</v>
      </c>
      <c r="B9" s="406">
        <v>2013</v>
      </c>
      <c r="C9" s="418" t="s">
        <v>445</v>
      </c>
      <c r="D9" s="418" t="s">
        <v>401</v>
      </c>
      <c r="E9" s="407" t="s">
        <v>427</v>
      </c>
      <c r="F9" s="244">
        <f>'Performance Analysis by Country'!D9</f>
        <v>4</v>
      </c>
      <c r="G9" s="128">
        <f>'Performance Analysis by Country'!E9</f>
        <v>3</v>
      </c>
      <c r="H9" s="128">
        <f>'Performance Analysis by Country'!F9</f>
        <v>2</v>
      </c>
      <c r="I9" s="128">
        <f>'Performance Analysis by Country'!G9</f>
        <v>1</v>
      </c>
      <c r="J9" s="128">
        <f>'Performance Analysis by Country'!H9</f>
        <v>3</v>
      </c>
      <c r="K9" s="128">
        <f>'Performance Analysis by Country'!I9</f>
        <v>2</v>
      </c>
      <c r="L9" s="128">
        <f>'Performance Analysis by Country'!J9</f>
        <v>2</v>
      </c>
      <c r="M9" s="128">
        <f>'Performance Analysis by Country'!K9</f>
        <v>1</v>
      </c>
      <c r="N9" s="128">
        <f>'Performance Analysis by Country'!L9</f>
        <v>2</v>
      </c>
      <c r="O9" s="128">
        <f>'Performance Analysis by Country'!M9</f>
        <v>2</v>
      </c>
      <c r="P9" s="128">
        <f>'Performance Analysis by Country'!N9</f>
        <v>1</v>
      </c>
      <c r="Q9" s="128">
        <f>'Performance Analysis by Country'!O9</f>
        <v>1</v>
      </c>
      <c r="R9" s="126">
        <f>'Performance Analysis by Country'!S9</f>
        <v>3</v>
      </c>
      <c r="S9" s="126">
        <f>'Performance Analysis by Country'!V9</f>
        <v>4</v>
      </c>
      <c r="T9" s="126">
        <f>'Performance Analysis by Country'!W9</f>
        <v>2</v>
      </c>
      <c r="U9" s="126">
        <f>'Performance Analysis by Country'!X9</f>
        <v>4</v>
      </c>
      <c r="V9" s="127">
        <f>'Performance Analysis by Country'!AE9</f>
        <v>2</v>
      </c>
      <c r="W9" s="127">
        <f>'Performance Analysis by Country'!AF9</f>
        <v>1</v>
      </c>
      <c r="X9" s="127">
        <f>'Performance Analysis by Country'!AG9</f>
        <v>1</v>
      </c>
      <c r="Y9" s="127">
        <f>'Performance Analysis by Country'!AH9</f>
        <v>3</v>
      </c>
      <c r="Z9" s="127">
        <f>'Performance Analysis by Country'!AI9</f>
        <v>2</v>
      </c>
      <c r="AA9" s="127">
        <f>'Performance Analysis by Country'!AJ9</f>
        <v>4</v>
      </c>
      <c r="AB9" s="127">
        <f>'Performance Analysis by Country'!AK9</f>
        <v>2</v>
      </c>
      <c r="AC9" s="127">
        <f>'Performance Analysis by Country'!AL9</f>
        <v>4</v>
      </c>
      <c r="AD9" s="127">
        <f>'Performance Analysis by Country'!AM9</f>
        <v>1</v>
      </c>
      <c r="AE9" s="127" t="str">
        <f>'Performance Analysis by Country'!AN9</f>
        <v>*</v>
      </c>
      <c r="AF9" s="127" t="str">
        <f>'Performance Analysis by Country'!AO9</f>
        <v>*</v>
      </c>
      <c r="AG9" s="127">
        <f>'Performance Analysis by Country'!AP9</f>
        <v>1</v>
      </c>
      <c r="AH9" s="140">
        <f>'Performance Analysis by Country'!AU9</f>
        <v>3</v>
      </c>
      <c r="AI9" s="140">
        <f>'Performance Analysis by Country'!AV9</f>
        <v>3</v>
      </c>
      <c r="AJ9" s="140">
        <f>'Performance Analysis by Country'!AX9</f>
        <v>1</v>
      </c>
      <c r="AK9" s="140">
        <f>'Performance Analysis by Country'!AY9</f>
        <v>4</v>
      </c>
      <c r="AL9" s="140">
        <f>'Performance Analysis by Country'!AZ9</f>
        <v>4</v>
      </c>
      <c r="AM9" s="128">
        <f>'Performance Analysis by Country'!BD9</f>
        <v>1</v>
      </c>
      <c r="AN9" s="128">
        <f>'Performance Analysis by Country'!BE9</f>
        <v>2</v>
      </c>
      <c r="AO9" s="128">
        <f>'Performance Analysis by Country'!BF9</f>
        <v>3</v>
      </c>
      <c r="AP9" s="128">
        <f>'Performance Analysis by Country'!BG9</f>
        <v>2</v>
      </c>
      <c r="AQ9" s="128">
        <f>'Performance Analysis by Country'!BH9</f>
        <v>3</v>
      </c>
      <c r="AR9" s="128">
        <f>'Performance Analysis by Country'!BI9</f>
        <v>3</v>
      </c>
      <c r="AS9" s="128">
        <f>'Performance Analysis by Country'!BJ9</f>
        <v>4</v>
      </c>
      <c r="AT9" s="128">
        <f>'Performance Analysis by Country'!BK9</f>
        <v>3</v>
      </c>
      <c r="AU9" s="128" t="str">
        <f>'Performance Analysis by Country'!BL9</f>
        <v>*</v>
      </c>
      <c r="AV9" s="128">
        <f>'Performance Analysis by Country'!BN9</f>
        <v>3</v>
      </c>
      <c r="AW9" s="128">
        <f>'Performance Analysis by Country'!BO9</f>
        <v>2</v>
      </c>
      <c r="AX9" s="128">
        <f>'Performance Analysis by Country'!BR9</f>
        <v>2</v>
      </c>
      <c r="AY9" s="252">
        <f>'Performance Analysis by Country'!BV9</f>
        <v>4</v>
      </c>
      <c r="AZ9" s="252">
        <f>'Performance Analysis by Country'!BW9</f>
        <v>4</v>
      </c>
      <c r="BA9" s="252">
        <f>'Performance Analysis by Country'!BX9</f>
        <v>1</v>
      </c>
      <c r="BB9" s="252">
        <f>'Performance Analysis by Country'!BY9</f>
        <v>2</v>
      </c>
      <c r="BC9" s="252">
        <f>'Performance Analysis by Country'!BZ9</f>
        <v>3</v>
      </c>
      <c r="BD9" s="252">
        <f>'Performance Analysis by Country'!CA9</f>
        <v>4</v>
      </c>
      <c r="BE9" s="252">
        <f>'Performance Analysis by Country'!CB9</f>
        <v>1</v>
      </c>
      <c r="BF9" s="260">
        <f>'Performance Analysis by Country'!CG9</f>
        <v>1</v>
      </c>
      <c r="BG9" s="260">
        <f>'Performance Analysis by Country'!CH9</f>
        <v>3</v>
      </c>
      <c r="BH9" s="260">
        <f>'Performance Analysis by Country'!CI9</f>
        <v>4</v>
      </c>
      <c r="BI9" s="260">
        <f>'Performance Analysis by Country'!CJ9</f>
        <v>3</v>
      </c>
      <c r="BJ9" s="260">
        <f>'Performance Analysis by Country'!CK9</f>
        <v>2</v>
      </c>
      <c r="BK9" s="260">
        <f>'Performance Analysis by Country'!CL9</f>
        <v>3</v>
      </c>
      <c r="BL9" s="260">
        <f>'Performance Analysis by Country'!CM9</f>
        <v>2</v>
      </c>
      <c r="BM9" s="260">
        <f>'Performance Analysis by Country'!CN9</f>
        <v>3</v>
      </c>
      <c r="BN9" s="260">
        <f>'Performance Analysis by Country'!CO9</f>
        <v>3</v>
      </c>
      <c r="BO9" s="260">
        <f>'Performance Analysis by Country'!CP9</f>
        <v>4</v>
      </c>
      <c r="BP9" s="260">
        <f>'Performance Analysis by Country'!CQ9</f>
        <v>1</v>
      </c>
      <c r="BQ9" s="140">
        <f>'Performance Analysis by Country'!CU9</f>
        <v>1</v>
      </c>
      <c r="BR9" s="140">
        <f>'Performance Analysis by Country'!CV9</f>
        <v>2</v>
      </c>
      <c r="BS9" s="140">
        <f>'Performance Analysis by Country'!CW9</f>
        <v>3</v>
      </c>
      <c r="BT9" s="236">
        <f>'Performance Analysis by Country'!CY9</f>
        <v>1</v>
      </c>
      <c r="BU9" s="100">
        <f t="shared" si="0"/>
        <v>3</v>
      </c>
      <c r="BV9" s="100">
        <f t="shared" si="1"/>
        <v>64</v>
      </c>
      <c r="BW9" s="273">
        <f t="shared" si="6"/>
        <v>0.95522388059701491</v>
      </c>
      <c r="BX9" s="274" t="str">
        <f t="shared" si="7"/>
        <v/>
      </c>
      <c r="BZ9" s="230">
        <f t="shared" si="2"/>
        <v>16</v>
      </c>
      <c r="CA9" s="235">
        <f t="shared" si="3"/>
        <v>17</v>
      </c>
      <c r="CB9" s="171">
        <f t="shared" si="4"/>
        <v>18</v>
      </c>
      <c r="CC9" s="232">
        <f t="shared" si="5"/>
        <v>13</v>
      </c>
      <c r="CD9" s="16"/>
      <c r="CE9" s="230">
        <f t="shared" si="8"/>
        <v>33</v>
      </c>
      <c r="CF9" s="232">
        <f t="shared" si="9"/>
        <v>31</v>
      </c>
    </row>
    <row r="10" spans="1:85" x14ac:dyDescent="0.25">
      <c r="A10" s="3" t="s">
        <v>43</v>
      </c>
      <c r="B10" s="406">
        <v>2014</v>
      </c>
      <c r="C10" s="418" t="s">
        <v>448</v>
      </c>
      <c r="D10" s="418" t="s">
        <v>400</v>
      </c>
      <c r="E10" s="407" t="s">
        <v>429</v>
      </c>
      <c r="F10" s="244">
        <f>'Performance Analysis by Country'!D10</f>
        <v>4</v>
      </c>
      <c r="G10" s="128">
        <f>'Performance Analysis by Country'!E10</f>
        <v>4</v>
      </c>
      <c r="H10" s="128">
        <f>'Performance Analysis by Country'!F10</f>
        <v>2</v>
      </c>
      <c r="I10" s="128">
        <f>'Performance Analysis by Country'!G10</f>
        <v>2</v>
      </c>
      <c r="J10" s="128">
        <f>'Performance Analysis by Country'!H10</f>
        <v>3</v>
      </c>
      <c r="K10" s="128">
        <f>'Performance Analysis by Country'!I10</f>
        <v>2</v>
      </c>
      <c r="L10" s="128">
        <f>'Performance Analysis by Country'!J10</f>
        <v>3</v>
      </c>
      <c r="M10" s="128">
        <f>'Performance Analysis by Country'!K10</f>
        <v>2</v>
      </c>
      <c r="N10" s="128">
        <f>'Performance Analysis by Country'!L10</f>
        <v>3</v>
      </c>
      <c r="O10" s="128">
        <f>'Performance Analysis by Country'!M10</f>
        <v>4</v>
      </c>
      <c r="P10" s="128">
        <f>'Performance Analysis by Country'!N10</f>
        <v>4</v>
      </c>
      <c r="Q10" s="128">
        <f>'Performance Analysis by Country'!O10</f>
        <v>2</v>
      </c>
      <c r="R10" s="126" t="str">
        <f>'Performance Analysis by Country'!S10</f>
        <v>*</v>
      </c>
      <c r="S10" s="126">
        <f>'Performance Analysis by Country'!V10</f>
        <v>4</v>
      </c>
      <c r="T10" s="126">
        <f>'Performance Analysis by Country'!W10</f>
        <v>1</v>
      </c>
      <c r="U10" s="126">
        <f>'Performance Analysis by Country'!X10</f>
        <v>4</v>
      </c>
      <c r="V10" s="127">
        <f>'Performance Analysis by Country'!AE10</f>
        <v>2</v>
      </c>
      <c r="W10" s="127">
        <f>'Performance Analysis by Country'!AF10</f>
        <v>4</v>
      </c>
      <c r="X10" s="127">
        <f>'Performance Analysis by Country'!AG10</f>
        <v>3</v>
      </c>
      <c r="Y10" s="127">
        <f>'Performance Analysis by Country'!AH10</f>
        <v>2</v>
      </c>
      <c r="Z10" s="127">
        <f>'Performance Analysis by Country'!AI10</f>
        <v>1</v>
      </c>
      <c r="AA10" s="127">
        <f>'Performance Analysis by Country'!AJ10</f>
        <v>3</v>
      </c>
      <c r="AB10" s="127">
        <f>'Performance Analysis by Country'!AK10</f>
        <v>1</v>
      </c>
      <c r="AC10" s="127">
        <f>'Performance Analysis by Country'!AL10</f>
        <v>4</v>
      </c>
      <c r="AD10" s="127">
        <f>'Performance Analysis by Country'!AM10</f>
        <v>3</v>
      </c>
      <c r="AE10" s="127">
        <f>'Performance Analysis by Country'!AN10</f>
        <v>1</v>
      </c>
      <c r="AF10" s="127">
        <f>'Performance Analysis by Country'!AO10</f>
        <v>2</v>
      </c>
      <c r="AG10" s="127">
        <f>'Performance Analysis by Country'!AP10</f>
        <v>2</v>
      </c>
      <c r="AH10" s="140">
        <f>'Performance Analysis by Country'!AU10</f>
        <v>3</v>
      </c>
      <c r="AI10" s="140">
        <f>'Performance Analysis by Country'!AV10</f>
        <v>3</v>
      </c>
      <c r="AJ10" s="140">
        <f>'Performance Analysis by Country'!AX10</f>
        <v>1</v>
      </c>
      <c r="AK10" s="140">
        <f>'Performance Analysis by Country'!AY10</f>
        <v>3</v>
      </c>
      <c r="AL10" s="140">
        <f>'Performance Analysis by Country'!AZ10</f>
        <v>3</v>
      </c>
      <c r="AM10" s="128">
        <f>'Performance Analysis by Country'!BD10</f>
        <v>3</v>
      </c>
      <c r="AN10" s="128">
        <f>'Performance Analysis by Country'!BE10</f>
        <v>3</v>
      </c>
      <c r="AO10" s="128">
        <f>'Performance Analysis by Country'!BF10</f>
        <v>3</v>
      </c>
      <c r="AP10" s="128">
        <f>'Performance Analysis by Country'!BG10</f>
        <v>3</v>
      </c>
      <c r="AQ10" s="128">
        <f>'Performance Analysis by Country'!BH10</f>
        <v>3</v>
      </c>
      <c r="AR10" s="128">
        <f>'Performance Analysis by Country'!BI10</f>
        <v>3</v>
      </c>
      <c r="AS10" s="128">
        <f>'Performance Analysis by Country'!BJ10</f>
        <v>4</v>
      </c>
      <c r="AT10" s="128">
        <f>'Performance Analysis by Country'!BK10</f>
        <v>2</v>
      </c>
      <c r="AU10" s="128">
        <f>'Performance Analysis by Country'!BL10</f>
        <v>3</v>
      </c>
      <c r="AV10" s="128">
        <f>'Performance Analysis by Country'!BN10</f>
        <v>4</v>
      </c>
      <c r="AW10" s="128">
        <f>'Performance Analysis by Country'!BO10</f>
        <v>2</v>
      </c>
      <c r="AX10" s="128">
        <f>'Performance Analysis by Country'!BR10</f>
        <v>2</v>
      </c>
      <c r="AY10" s="252">
        <f>'Performance Analysis by Country'!BV10</f>
        <v>4</v>
      </c>
      <c r="AZ10" s="252">
        <f>'Performance Analysis by Country'!BW10</f>
        <v>3</v>
      </c>
      <c r="BA10" s="252">
        <f>'Performance Analysis by Country'!BX10</f>
        <v>3</v>
      </c>
      <c r="BB10" s="252">
        <f>'Performance Analysis by Country'!BY10</f>
        <v>3</v>
      </c>
      <c r="BC10" s="252">
        <f>'Performance Analysis by Country'!BZ10</f>
        <v>3</v>
      </c>
      <c r="BD10" s="252">
        <f>'Performance Analysis by Country'!CA10</f>
        <v>1</v>
      </c>
      <c r="BE10" s="252">
        <f>'Performance Analysis by Country'!CB10</f>
        <v>4</v>
      </c>
      <c r="BF10" s="260">
        <f>'Performance Analysis by Country'!CG10</f>
        <v>2</v>
      </c>
      <c r="BG10" s="260">
        <f>'Performance Analysis by Country'!CH10</f>
        <v>3</v>
      </c>
      <c r="BH10" s="260">
        <f>'Performance Analysis by Country'!CI10</f>
        <v>4</v>
      </c>
      <c r="BI10" s="260">
        <f>'Performance Analysis by Country'!CJ10</f>
        <v>3</v>
      </c>
      <c r="BJ10" s="260">
        <f>'Performance Analysis by Country'!CK10</f>
        <v>1</v>
      </c>
      <c r="BK10" s="260">
        <f>'Performance Analysis by Country'!CL10</f>
        <v>1</v>
      </c>
      <c r="BL10" s="260">
        <f>'Performance Analysis by Country'!CM10</f>
        <v>2</v>
      </c>
      <c r="BM10" s="260">
        <f>'Performance Analysis by Country'!CN10</f>
        <v>4</v>
      </c>
      <c r="BN10" s="260">
        <f>'Performance Analysis by Country'!CO10</f>
        <v>4</v>
      </c>
      <c r="BO10" s="260">
        <f>'Performance Analysis by Country'!CP10</f>
        <v>3</v>
      </c>
      <c r="BP10" s="260">
        <f>'Performance Analysis by Country'!CQ10</f>
        <v>2</v>
      </c>
      <c r="BQ10" s="140">
        <f>'Performance Analysis by Country'!CU10</f>
        <v>4</v>
      </c>
      <c r="BR10" s="140">
        <f>'Performance Analysis by Country'!CV10</f>
        <v>4</v>
      </c>
      <c r="BS10" s="140">
        <f>'Performance Analysis by Country'!CW10</f>
        <v>3</v>
      </c>
      <c r="BT10" s="236">
        <f>'Performance Analysis by Country'!CY10</f>
        <v>3</v>
      </c>
      <c r="BU10" s="100">
        <f t="shared" si="0"/>
        <v>1</v>
      </c>
      <c r="BV10" s="100">
        <f t="shared" si="1"/>
        <v>66</v>
      </c>
      <c r="BW10" s="273">
        <f t="shared" si="6"/>
        <v>0.9850746268656716</v>
      </c>
      <c r="BX10" s="274" t="str">
        <f t="shared" si="7"/>
        <v/>
      </c>
      <c r="BZ10" s="230">
        <f t="shared" si="2"/>
        <v>8</v>
      </c>
      <c r="CA10" s="235">
        <f t="shared" si="3"/>
        <v>15</v>
      </c>
      <c r="CB10" s="171">
        <f t="shared" si="4"/>
        <v>26</v>
      </c>
      <c r="CC10" s="232">
        <f t="shared" si="5"/>
        <v>17</v>
      </c>
      <c r="CD10" s="16"/>
      <c r="CE10" s="230">
        <f t="shared" si="8"/>
        <v>23</v>
      </c>
      <c r="CF10" s="232">
        <f t="shared" si="9"/>
        <v>43</v>
      </c>
    </row>
    <row r="11" spans="1:85" x14ac:dyDescent="0.25">
      <c r="A11" s="3" t="s">
        <v>44</v>
      </c>
      <c r="B11" s="406">
        <v>2013</v>
      </c>
      <c r="C11" s="418" t="s">
        <v>444</v>
      </c>
      <c r="D11" s="418" t="s">
        <v>400</v>
      </c>
      <c r="E11" s="407" t="s">
        <v>427</v>
      </c>
      <c r="F11" s="244">
        <f>'Performance Analysis by Country'!D11</f>
        <v>4</v>
      </c>
      <c r="G11" s="128">
        <f>'Performance Analysis by Country'!E11</f>
        <v>4</v>
      </c>
      <c r="H11" s="128">
        <f>'Performance Analysis by Country'!F11</f>
        <v>2</v>
      </c>
      <c r="I11" s="128">
        <f>'Performance Analysis by Country'!G11</f>
        <v>2</v>
      </c>
      <c r="J11" s="128">
        <f>'Performance Analysis by Country'!H11</f>
        <v>2</v>
      </c>
      <c r="K11" s="128">
        <f>'Performance Analysis by Country'!I11</f>
        <v>1</v>
      </c>
      <c r="L11" s="128" t="str">
        <f>'Performance Analysis by Country'!J11</f>
        <v>*</v>
      </c>
      <c r="M11" s="128" t="str">
        <f>'Performance Analysis by Country'!K11</f>
        <v>*</v>
      </c>
      <c r="N11" s="128">
        <f>'Performance Analysis by Country'!L11</f>
        <v>2</v>
      </c>
      <c r="O11" s="128">
        <f>'Performance Analysis by Country'!M11</f>
        <v>2</v>
      </c>
      <c r="P11" s="128">
        <f>'Performance Analysis by Country'!N11</f>
        <v>1</v>
      </c>
      <c r="Q11" s="128">
        <f>'Performance Analysis by Country'!O11</f>
        <v>1</v>
      </c>
      <c r="R11" s="126">
        <f>'Performance Analysis by Country'!S11</f>
        <v>1</v>
      </c>
      <c r="S11" s="126">
        <f>'Performance Analysis by Country'!V11</f>
        <v>3</v>
      </c>
      <c r="T11" s="126">
        <f>'Performance Analysis by Country'!W11</f>
        <v>1</v>
      </c>
      <c r="U11" s="126">
        <f>'Performance Analysis by Country'!X11</f>
        <v>4</v>
      </c>
      <c r="V11" s="127">
        <f>'Performance Analysis by Country'!AE11</f>
        <v>4</v>
      </c>
      <c r="W11" s="127">
        <f>'Performance Analysis by Country'!AF11</f>
        <v>4</v>
      </c>
      <c r="X11" s="127">
        <f>'Performance Analysis by Country'!AG11</f>
        <v>2</v>
      </c>
      <c r="Y11" s="127">
        <f>'Performance Analysis by Country'!AH11</f>
        <v>3</v>
      </c>
      <c r="Z11" s="127">
        <f>'Performance Analysis by Country'!AI11</f>
        <v>2</v>
      </c>
      <c r="AA11" s="127">
        <f>'Performance Analysis by Country'!AJ11</f>
        <v>3</v>
      </c>
      <c r="AB11" s="127">
        <f>'Performance Analysis by Country'!AK11</f>
        <v>3</v>
      </c>
      <c r="AC11" s="127">
        <f>'Performance Analysis by Country'!AL11</f>
        <v>3</v>
      </c>
      <c r="AD11" s="127">
        <f>'Performance Analysis by Country'!AM11</f>
        <v>2</v>
      </c>
      <c r="AE11" s="127">
        <f>'Performance Analysis by Country'!AN11</f>
        <v>3</v>
      </c>
      <c r="AF11" s="127">
        <f>'Performance Analysis by Country'!AO11</f>
        <v>4</v>
      </c>
      <c r="AG11" s="127">
        <f>'Performance Analysis by Country'!AP11</f>
        <v>3</v>
      </c>
      <c r="AH11" s="140">
        <f>'Performance Analysis by Country'!AU11</f>
        <v>4</v>
      </c>
      <c r="AI11" s="140">
        <f>'Performance Analysis by Country'!AV11</f>
        <v>4</v>
      </c>
      <c r="AJ11" s="140">
        <f>'Performance Analysis by Country'!AX11</f>
        <v>1</v>
      </c>
      <c r="AK11" s="140">
        <f>'Performance Analysis by Country'!AY11</f>
        <v>3</v>
      </c>
      <c r="AL11" s="140">
        <f>'Performance Analysis by Country'!AZ11</f>
        <v>3</v>
      </c>
      <c r="AM11" s="128">
        <f>'Performance Analysis by Country'!BD11</f>
        <v>2</v>
      </c>
      <c r="AN11" s="128">
        <f>'Performance Analysis by Country'!BE11</f>
        <v>2</v>
      </c>
      <c r="AO11" s="128">
        <f>'Performance Analysis by Country'!BF11</f>
        <v>3</v>
      </c>
      <c r="AP11" s="128">
        <f>'Performance Analysis by Country'!BG11</f>
        <v>1</v>
      </c>
      <c r="AQ11" s="128">
        <f>'Performance Analysis by Country'!BH11</f>
        <v>2</v>
      </c>
      <c r="AR11" s="128">
        <f>'Performance Analysis by Country'!BI11</f>
        <v>2</v>
      </c>
      <c r="AS11" s="128">
        <f>'Performance Analysis by Country'!BJ11</f>
        <v>1</v>
      </c>
      <c r="AT11" s="128">
        <f>'Performance Analysis by Country'!BK11</f>
        <v>2</v>
      </c>
      <c r="AU11" s="128">
        <f>'Performance Analysis by Country'!BL11</f>
        <v>4</v>
      </c>
      <c r="AV11" s="128">
        <f>'Performance Analysis by Country'!BN11</f>
        <v>2</v>
      </c>
      <c r="AW11" s="128">
        <f>'Performance Analysis by Country'!BO11</f>
        <v>3</v>
      </c>
      <c r="AX11" s="128">
        <f>'Performance Analysis by Country'!BR11</f>
        <v>4</v>
      </c>
      <c r="AY11" s="252">
        <f>'Performance Analysis by Country'!BV11</f>
        <v>2</v>
      </c>
      <c r="AZ11" s="252">
        <f>'Performance Analysis by Country'!BW11</f>
        <v>2</v>
      </c>
      <c r="BA11" s="252">
        <f>'Performance Analysis by Country'!BX11</f>
        <v>2</v>
      </c>
      <c r="BB11" s="252">
        <f>'Performance Analysis by Country'!BY11</f>
        <v>2</v>
      </c>
      <c r="BC11" s="252">
        <f>'Performance Analysis by Country'!BZ11</f>
        <v>1</v>
      </c>
      <c r="BD11" s="252">
        <f>'Performance Analysis by Country'!CA11</f>
        <v>3</v>
      </c>
      <c r="BE11" s="252">
        <f>'Performance Analysis by Country'!CB11</f>
        <v>3</v>
      </c>
      <c r="BF11" s="260">
        <f>'Performance Analysis by Country'!CG11</f>
        <v>2</v>
      </c>
      <c r="BG11" s="260">
        <f>'Performance Analysis by Country'!CH11</f>
        <v>3</v>
      </c>
      <c r="BH11" s="260">
        <f>'Performance Analysis by Country'!CI11</f>
        <v>3</v>
      </c>
      <c r="BI11" s="260">
        <f>'Performance Analysis by Country'!CJ11</f>
        <v>3</v>
      </c>
      <c r="BJ11" s="260">
        <f>'Performance Analysis by Country'!CK11</f>
        <v>1</v>
      </c>
      <c r="BK11" s="260">
        <f>'Performance Analysis by Country'!CL11</f>
        <v>1</v>
      </c>
      <c r="BL11" s="260">
        <f>'Performance Analysis by Country'!CM11</f>
        <v>3</v>
      </c>
      <c r="BM11" s="260">
        <f>'Performance Analysis by Country'!CN11</f>
        <v>1</v>
      </c>
      <c r="BN11" s="260">
        <f>'Performance Analysis by Country'!CO11</f>
        <v>2</v>
      </c>
      <c r="BO11" s="260">
        <f>'Performance Analysis by Country'!CP11</f>
        <v>3</v>
      </c>
      <c r="BP11" s="260">
        <f>'Performance Analysis by Country'!CQ11</f>
        <v>3</v>
      </c>
      <c r="BQ11" s="140">
        <f>'Performance Analysis by Country'!CU11</f>
        <v>3</v>
      </c>
      <c r="BR11" s="140">
        <f>'Performance Analysis by Country'!CV11</f>
        <v>2</v>
      </c>
      <c r="BS11" s="140">
        <f>'Performance Analysis by Country'!CW11</f>
        <v>2</v>
      </c>
      <c r="BT11" s="236">
        <f>'Performance Analysis by Country'!CY11</f>
        <v>3</v>
      </c>
      <c r="BU11" s="100">
        <f t="shared" si="0"/>
        <v>2</v>
      </c>
      <c r="BV11" s="100">
        <f t="shared" si="1"/>
        <v>65</v>
      </c>
      <c r="BW11" s="273">
        <f t="shared" si="6"/>
        <v>0.97014925373134331</v>
      </c>
      <c r="BX11" s="274" t="str">
        <f t="shared" si="7"/>
        <v/>
      </c>
      <c r="BZ11" s="230">
        <f t="shared" si="2"/>
        <v>12</v>
      </c>
      <c r="CA11" s="235">
        <f t="shared" si="3"/>
        <v>22</v>
      </c>
      <c r="CB11" s="171">
        <f t="shared" si="4"/>
        <v>21</v>
      </c>
      <c r="CC11" s="232">
        <f t="shared" si="5"/>
        <v>10</v>
      </c>
      <c r="CD11" s="16"/>
      <c r="CE11" s="230">
        <f t="shared" si="8"/>
        <v>34</v>
      </c>
      <c r="CF11" s="232">
        <f t="shared" si="9"/>
        <v>31</v>
      </c>
    </row>
    <row r="12" spans="1:85" x14ac:dyDescent="0.25">
      <c r="A12" s="5" t="s">
        <v>45</v>
      </c>
      <c r="B12" s="401">
        <v>2017</v>
      </c>
      <c r="C12" s="418" t="s">
        <v>444</v>
      </c>
      <c r="D12" s="418" t="s">
        <v>401</v>
      </c>
      <c r="E12" s="407" t="s">
        <v>428</v>
      </c>
      <c r="F12" s="244">
        <f>'Performance Analysis by Country'!D12</f>
        <v>1</v>
      </c>
      <c r="G12" s="128" t="str">
        <f>'Performance Analysis by Country'!E12</f>
        <v>*</v>
      </c>
      <c r="H12" s="128" t="str">
        <f>'Performance Analysis by Country'!F12</f>
        <v>*</v>
      </c>
      <c r="I12" s="128" t="str">
        <f>'Performance Analysis by Country'!G12</f>
        <v>*</v>
      </c>
      <c r="J12" s="128" t="str">
        <f>'Performance Analysis by Country'!H12</f>
        <v>*</v>
      </c>
      <c r="K12" s="128" t="str">
        <f>'Performance Analysis by Country'!I12</f>
        <v>*</v>
      </c>
      <c r="L12" s="128">
        <f>'Performance Analysis by Country'!J12</f>
        <v>3</v>
      </c>
      <c r="M12" s="128">
        <f>'Performance Analysis by Country'!K12</f>
        <v>1</v>
      </c>
      <c r="N12" s="128">
        <f>'Performance Analysis by Country'!L12</f>
        <v>2</v>
      </c>
      <c r="O12" s="128">
        <f>'Performance Analysis by Country'!M12</f>
        <v>1</v>
      </c>
      <c r="P12" s="128">
        <f>'Performance Analysis by Country'!N12</f>
        <v>2</v>
      </c>
      <c r="Q12" s="128" t="str">
        <f>'Performance Analysis by Country'!O12</f>
        <v>*</v>
      </c>
      <c r="R12" s="126" t="str">
        <f>'Performance Analysis by Country'!S12</f>
        <v>*</v>
      </c>
      <c r="S12" s="126">
        <f>'Performance Analysis by Country'!V12</f>
        <v>4</v>
      </c>
      <c r="T12" s="126">
        <f>'Performance Analysis by Country'!W12</f>
        <v>2</v>
      </c>
      <c r="U12" s="126">
        <f>'Performance Analysis by Country'!X12</f>
        <v>3</v>
      </c>
      <c r="V12" s="127">
        <f>'Performance Analysis by Country'!AE12</f>
        <v>1</v>
      </c>
      <c r="W12" s="127" t="str">
        <f>'Performance Analysis by Country'!AF12</f>
        <v>*</v>
      </c>
      <c r="X12" s="127">
        <f>'Performance Analysis by Country'!AG12</f>
        <v>1</v>
      </c>
      <c r="Y12" s="127">
        <f>'Performance Analysis by Country'!AH12</f>
        <v>3</v>
      </c>
      <c r="Z12" s="127">
        <f>'Performance Analysis by Country'!AI12</f>
        <v>1</v>
      </c>
      <c r="AA12" s="127" t="str">
        <f>'Performance Analysis by Country'!AJ12</f>
        <v>*</v>
      </c>
      <c r="AB12" s="127">
        <f>'Performance Analysis by Country'!AK12</f>
        <v>2</v>
      </c>
      <c r="AC12" s="127">
        <f>'Performance Analysis by Country'!AL12</f>
        <v>1</v>
      </c>
      <c r="AD12" s="127">
        <f>'Performance Analysis by Country'!AM12</f>
        <v>1</v>
      </c>
      <c r="AE12" s="127">
        <f>'Performance Analysis by Country'!AN12</f>
        <v>3</v>
      </c>
      <c r="AF12" s="127">
        <f>'Performance Analysis by Country'!AO12</f>
        <v>2</v>
      </c>
      <c r="AG12" s="127" t="str">
        <f>'Performance Analysis by Country'!AP12</f>
        <v>*</v>
      </c>
      <c r="AH12" s="140" t="str">
        <f>'Performance Analysis by Country'!AU12</f>
        <v>*</v>
      </c>
      <c r="AI12" s="140">
        <f>'Performance Analysis by Country'!AV12</f>
        <v>4</v>
      </c>
      <c r="AJ12" s="140">
        <f>'Performance Analysis by Country'!AX12</f>
        <v>4</v>
      </c>
      <c r="AK12" s="140">
        <f>'Performance Analysis by Country'!AY12</f>
        <v>2</v>
      </c>
      <c r="AL12" s="140">
        <f>'Performance Analysis by Country'!AZ12</f>
        <v>2</v>
      </c>
      <c r="AM12" s="128">
        <f>'Performance Analysis by Country'!BD12</f>
        <v>2</v>
      </c>
      <c r="AN12" s="128">
        <f>'Performance Analysis by Country'!BE12</f>
        <v>1</v>
      </c>
      <c r="AO12" s="128">
        <f>'Performance Analysis by Country'!BF12</f>
        <v>2</v>
      </c>
      <c r="AP12" s="128">
        <f>'Performance Analysis by Country'!BG12</f>
        <v>1</v>
      </c>
      <c r="AQ12" s="128">
        <f>'Performance Analysis by Country'!BH12</f>
        <v>2</v>
      </c>
      <c r="AR12" s="128">
        <f>'Performance Analysis by Country'!BI12</f>
        <v>1</v>
      </c>
      <c r="AS12" s="128">
        <f>'Performance Analysis by Country'!BJ12</f>
        <v>1</v>
      </c>
      <c r="AT12" s="128">
        <f>'Performance Analysis by Country'!BK12</f>
        <v>1</v>
      </c>
      <c r="AU12" s="128">
        <f>'Performance Analysis by Country'!BL12</f>
        <v>1</v>
      </c>
      <c r="AV12" s="128">
        <f>'Performance Analysis by Country'!BN12</f>
        <v>1</v>
      </c>
      <c r="AW12" s="128">
        <f>'Performance Analysis by Country'!BO12</f>
        <v>1</v>
      </c>
      <c r="AX12" s="128">
        <f>'Performance Analysis by Country'!BR12</f>
        <v>1</v>
      </c>
      <c r="AY12" s="252">
        <f>'Performance Analysis by Country'!BV12</f>
        <v>2</v>
      </c>
      <c r="AZ12" s="252">
        <f>'Performance Analysis by Country'!BW12</f>
        <v>2</v>
      </c>
      <c r="BA12" s="252">
        <f>'Performance Analysis by Country'!BX12</f>
        <v>1</v>
      </c>
      <c r="BB12" s="252">
        <f>'Performance Analysis by Country'!BY12</f>
        <v>3</v>
      </c>
      <c r="BC12" s="252">
        <f>'Performance Analysis by Country'!BZ12</f>
        <v>2</v>
      </c>
      <c r="BD12" s="252">
        <f>'Performance Analysis by Country'!CA12</f>
        <v>3</v>
      </c>
      <c r="BE12" s="252" t="str">
        <f>'Performance Analysis by Country'!CB12</f>
        <v>*</v>
      </c>
      <c r="BF12" s="260">
        <f>'Performance Analysis by Country'!CG12</f>
        <v>1</v>
      </c>
      <c r="BG12" s="260">
        <f>'Performance Analysis by Country'!CH12</f>
        <v>3</v>
      </c>
      <c r="BH12" s="260">
        <f>'Performance Analysis by Country'!CI12</f>
        <v>4</v>
      </c>
      <c r="BI12" s="260">
        <f>'Performance Analysis by Country'!CJ12</f>
        <v>3</v>
      </c>
      <c r="BJ12" s="260">
        <f>'Performance Analysis by Country'!CK12</f>
        <v>1</v>
      </c>
      <c r="BK12" s="260">
        <f>'Performance Analysis by Country'!CL12</f>
        <v>1</v>
      </c>
      <c r="BL12" s="260">
        <f>'Performance Analysis by Country'!CM12</f>
        <v>2</v>
      </c>
      <c r="BM12" s="260">
        <f>'Performance Analysis by Country'!CN12</f>
        <v>3</v>
      </c>
      <c r="BN12" s="260">
        <f>'Performance Analysis by Country'!CO12</f>
        <v>3</v>
      </c>
      <c r="BO12" s="260">
        <f>'Performance Analysis by Country'!CP12</f>
        <v>2</v>
      </c>
      <c r="BP12" s="260">
        <f>'Performance Analysis by Country'!CQ12</f>
        <v>1</v>
      </c>
      <c r="BQ12" s="140">
        <f>'Performance Analysis by Country'!CU12</f>
        <v>1</v>
      </c>
      <c r="BR12" s="140">
        <f>'Performance Analysis by Country'!CV12</f>
        <v>1</v>
      </c>
      <c r="BS12" s="140">
        <f>'Performance Analysis by Country'!CW12</f>
        <v>2</v>
      </c>
      <c r="BT12" s="236">
        <f>'Performance Analysis by Country'!CY12</f>
        <v>3</v>
      </c>
      <c r="BU12" s="378">
        <f t="shared" si="0"/>
        <v>12</v>
      </c>
      <c r="BV12" s="378">
        <f t="shared" si="1"/>
        <v>55</v>
      </c>
      <c r="BW12" s="375">
        <f t="shared" si="6"/>
        <v>0.82089552238805974</v>
      </c>
      <c r="BX12" s="276" t="str">
        <f t="shared" si="7"/>
        <v/>
      </c>
      <c r="BZ12" s="230">
        <f t="shared" si="2"/>
        <v>24</v>
      </c>
      <c r="CA12" s="235">
        <f t="shared" si="3"/>
        <v>16</v>
      </c>
      <c r="CB12" s="171">
        <f t="shared" si="4"/>
        <v>11</v>
      </c>
      <c r="CC12" s="232">
        <f t="shared" si="5"/>
        <v>4</v>
      </c>
      <c r="CD12" s="16"/>
      <c r="CE12" s="230">
        <f t="shared" si="8"/>
        <v>40</v>
      </c>
      <c r="CF12" s="232">
        <f t="shared" si="9"/>
        <v>15</v>
      </c>
    </row>
    <row r="13" spans="1:85" x14ac:dyDescent="0.25">
      <c r="A13" s="3" t="s">
        <v>46</v>
      </c>
      <c r="B13" s="406">
        <v>2013</v>
      </c>
      <c r="C13" s="418" t="s">
        <v>444</v>
      </c>
      <c r="D13" s="418" t="s">
        <v>401</v>
      </c>
      <c r="E13" s="407" t="s">
        <v>428</v>
      </c>
      <c r="F13" s="244">
        <f>'Performance Analysis by Country'!D13</f>
        <v>4</v>
      </c>
      <c r="G13" s="128">
        <f>'Performance Analysis by Country'!E13</f>
        <v>3</v>
      </c>
      <c r="H13" s="128">
        <f>'Performance Analysis by Country'!F13</f>
        <v>4</v>
      </c>
      <c r="I13" s="128">
        <f>'Performance Analysis by Country'!G13</f>
        <v>1</v>
      </c>
      <c r="J13" s="128">
        <f>'Performance Analysis by Country'!H13</f>
        <v>4</v>
      </c>
      <c r="K13" s="128">
        <f>'Performance Analysis by Country'!I13</f>
        <v>1</v>
      </c>
      <c r="L13" s="128">
        <f>'Performance Analysis by Country'!J13</f>
        <v>1</v>
      </c>
      <c r="M13" s="128">
        <f>'Performance Analysis by Country'!K13</f>
        <v>1</v>
      </c>
      <c r="N13" s="128">
        <f>'Performance Analysis by Country'!L13</f>
        <v>2</v>
      </c>
      <c r="O13" s="128">
        <f>'Performance Analysis by Country'!M13</f>
        <v>3</v>
      </c>
      <c r="P13" s="128">
        <f>'Performance Analysis by Country'!N13</f>
        <v>1</v>
      </c>
      <c r="Q13" s="128">
        <f>'Performance Analysis by Country'!O13</f>
        <v>4</v>
      </c>
      <c r="R13" s="126">
        <f>'Performance Analysis by Country'!S13</f>
        <v>2</v>
      </c>
      <c r="S13" s="126">
        <f>'Performance Analysis by Country'!V13</f>
        <v>3</v>
      </c>
      <c r="T13" s="126">
        <f>'Performance Analysis by Country'!W13</f>
        <v>2</v>
      </c>
      <c r="U13" s="126">
        <f>'Performance Analysis by Country'!X13</f>
        <v>2</v>
      </c>
      <c r="V13" s="127">
        <f>'Performance Analysis by Country'!AE13</f>
        <v>3</v>
      </c>
      <c r="W13" s="127">
        <f>'Performance Analysis by Country'!AF13</f>
        <v>1</v>
      </c>
      <c r="X13" s="127">
        <f>'Performance Analysis by Country'!AG13</f>
        <v>1</v>
      </c>
      <c r="Y13" s="127">
        <f>'Performance Analysis by Country'!AH13</f>
        <v>3</v>
      </c>
      <c r="Z13" s="127">
        <f>'Performance Analysis by Country'!AI13</f>
        <v>1</v>
      </c>
      <c r="AA13" s="127">
        <f>'Performance Analysis by Country'!AJ13</f>
        <v>2</v>
      </c>
      <c r="AB13" s="127">
        <f>'Performance Analysis by Country'!AK13</f>
        <v>2</v>
      </c>
      <c r="AC13" s="127">
        <f>'Performance Analysis by Country'!AL13</f>
        <v>1</v>
      </c>
      <c r="AD13" s="127">
        <f>'Performance Analysis by Country'!AM13</f>
        <v>1</v>
      </c>
      <c r="AE13" s="127">
        <f>'Performance Analysis by Country'!AN13</f>
        <v>2</v>
      </c>
      <c r="AF13" s="127">
        <f>'Performance Analysis by Country'!AO13</f>
        <v>1</v>
      </c>
      <c r="AG13" s="127">
        <f>'Performance Analysis by Country'!AP13</f>
        <v>2</v>
      </c>
      <c r="AH13" s="140">
        <f>'Performance Analysis by Country'!AU13</f>
        <v>1</v>
      </c>
      <c r="AI13" s="140">
        <f>'Performance Analysis by Country'!AV13</f>
        <v>4</v>
      </c>
      <c r="AJ13" s="140">
        <f>'Performance Analysis by Country'!AX13</f>
        <v>1</v>
      </c>
      <c r="AK13" s="140">
        <f>'Performance Analysis by Country'!AY13</f>
        <v>2</v>
      </c>
      <c r="AL13" s="140">
        <f>'Performance Analysis by Country'!AZ13</f>
        <v>2</v>
      </c>
      <c r="AM13" s="128">
        <f>'Performance Analysis by Country'!BD13</f>
        <v>1</v>
      </c>
      <c r="AN13" s="128">
        <f>'Performance Analysis by Country'!BE13</f>
        <v>1</v>
      </c>
      <c r="AO13" s="128">
        <f>'Performance Analysis by Country'!BF13</f>
        <v>1</v>
      </c>
      <c r="AP13" s="128">
        <f>'Performance Analysis by Country'!BG13</f>
        <v>2</v>
      </c>
      <c r="AQ13" s="128">
        <f>'Performance Analysis by Country'!BH13</f>
        <v>2</v>
      </c>
      <c r="AR13" s="128">
        <f>'Performance Analysis by Country'!BI13</f>
        <v>1</v>
      </c>
      <c r="AS13" s="128">
        <f>'Performance Analysis by Country'!BJ13</f>
        <v>2</v>
      </c>
      <c r="AT13" s="128">
        <f>'Performance Analysis by Country'!BK13</f>
        <v>3</v>
      </c>
      <c r="AU13" s="128">
        <f>'Performance Analysis by Country'!BL13</f>
        <v>1</v>
      </c>
      <c r="AV13" s="128">
        <f>'Performance Analysis by Country'!BN13</f>
        <v>1</v>
      </c>
      <c r="AW13" s="128">
        <f>'Performance Analysis by Country'!BO13</f>
        <v>1</v>
      </c>
      <c r="AX13" s="128">
        <f>'Performance Analysis by Country'!BR13</f>
        <v>1</v>
      </c>
      <c r="AY13" s="252">
        <f>'Performance Analysis by Country'!BV13</f>
        <v>1</v>
      </c>
      <c r="AZ13" s="252">
        <f>'Performance Analysis by Country'!BW13</f>
        <v>1</v>
      </c>
      <c r="BA13" s="252">
        <f>'Performance Analysis by Country'!BX13</f>
        <v>1</v>
      </c>
      <c r="BB13" s="252">
        <f>'Performance Analysis by Country'!BY13</f>
        <v>1</v>
      </c>
      <c r="BC13" s="252">
        <f>'Performance Analysis by Country'!BZ13</f>
        <v>2</v>
      </c>
      <c r="BD13" s="252">
        <f>'Performance Analysis by Country'!CA13</f>
        <v>3</v>
      </c>
      <c r="BE13" s="252">
        <f>'Performance Analysis by Country'!CB13</f>
        <v>4</v>
      </c>
      <c r="BF13" s="260">
        <f>'Performance Analysis by Country'!CG13</f>
        <v>2</v>
      </c>
      <c r="BG13" s="260">
        <f>'Performance Analysis by Country'!CH13</f>
        <v>2</v>
      </c>
      <c r="BH13" s="260">
        <f>'Performance Analysis by Country'!CI13</f>
        <v>4</v>
      </c>
      <c r="BI13" s="260">
        <f>'Performance Analysis by Country'!CJ13</f>
        <v>2</v>
      </c>
      <c r="BJ13" s="260">
        <f>'Performance Analysis by Country'!CK13</f>
        <v>1</v>
      </c>
      <c r="BK13" s="260">
        <f>'Performance Analysis by Country'!CL13</f>
        <v>1</v>
      </c>
      <c r="BL13" s="260">
        <f>'Performance Analysis by Country'!CM13</f>
        <v>2</v>
      </c>
      <c r="BM13" s="260">
        <f>'Performance Analysis by Country'!CN13</f>
        <v>3</v>
      </c>
      <c r="BN13" s="260">
        <f>'Performance Analysis by Country'!CO13</f>
        <v>3</v>
      </c>
      <c r="BO13" s="260">
        <f>'Performance Analysis by Country'!CP13</f>
        <v>3</v>
      </c>
      <c r="BP13" s="260">
        <f>'Performance Analysis by Country'!CQ13</f>
        <v>1</v>
      </c>
      <c r="BQ13" s="140">
        <f>'Performance Analysis by Country'!CU13</f>
        <v>2</v>
      </c>
      <c r="BR13" s="140">
        <f>'Performance Analysis by Country'!CV13</f>
        <v>1</v>
      </c>
      <c r="BS13" s="140">
        <f>'Performance Analysis by Country'!CW13</f>
        <v>2</v>
      </c>
      <c r="BT13" s="236">
        <f>'Performance Analysis by Country'!CY13</f>
        <v>1</v>
      </c>
      <c r="BU13" s="378">
        <f t="shared" si="0"/>
        <v>0</v>
      </c>
      <c r="BV13" s="378">
        <f t="shared" si="1"/>
        <v>67</v>
      </c>
      <c r="BW13" s="443">
        <f t="shared" si="6"/>
        <v>1</v>
      </c>
      <c r="BX13" s="274" t="str">
        <f t="shared" si="7"/>
        <v/>
      </c>
      <c r="BZ13" s="230">
        <f t="shared" si="2"/>
        <v>30</v>
      </c>
      <c r="CA13" s="235">
        <f t="shared" si="3"/>
        <v>20</v>
      </c>
      <c r="CB13" s="171">
        <f t="shared" si="4"/>
        <v>10</v>
      </c>
      <c r="CC13" s="232">
        <f t="shared" si="5"/>
        <v>7</v>
      </c>
      <c r="CD13" s="16"/>
      <c r="CE13" s="230">
        <f t="shared" si="8"/>
        <v>50</v>
      </c>
      <c r="CF13" s="232">
        <f t="shared" si="9"/>
        <v>17</v>
      </c>
    </row>
    <row r="14" spans="1:85" x14ac:dyDescent="0.25">
      <c r="A14" s="3" t="s">
        <v>47</v>
      </c>
      <c r="B14" s="406">
        <v>2013</v>
      </c>
      <c r="C14" s="418" t="s">
        <v>445</v>
      </c>
      <c r="D14" s="418" t="s">
        <v>401</v>
      </c>
      <c r="E14" s="407" t="s">
        <v>429</v>
      </c>
      <c r="F14" s="244">
        <f>'Performance Analysis by Country'!D14</f>
        <v>4</v>
      </c>
      <c r="G14" s="128">
        <f>'Performance Analysis by Country'!E14</f>
        <v>1</v>
      </c>
      <c r="H14" s="128">
        <f>'Performance Analysis by Country'!F14</f>
        <v>3</v>
      </c>
      <c r="I14" s="128">
        <f>'Performance Analysis by Country'!G14</f>
        <v>1</v>
      </c>
      <c r="J14" s="128">
        <f>'Performance Analysis by Country'!H14</f>
        <v>1</v>
      </c>
      <c r="K14" s="128" t="str">
        <f>'Performance Analysis by Country'!I14</f>
        <v>*</v>
      </c>
      <c r="L14" s="128" t="str">
        <f>'Performance Analysis by Country'!J14</f>
        <v>*</v>
      </c>
      <c r="M14" s="128" t="str">
        <f>'Performance Analysis by Country'!K14</f>
        <v>*</v>
      </c>
      <c r="N14" s="128">
        <f>'Performance Analysis by Country'!L14</f>
        <v>1</v>
      </c>
      <c r="O14" s="128">
        <f>'Performance Analysis by Country'!M14</f>
        <v>2</v>
      </c>
      <c r="P14" s="128">
        <f>'Performance Analysis by Country'!N14</f>
        <v>3</v>
      </c>
      <c r="Q14" s="128">
        <f>'Performance Analysis by Country'!O14</f>
        <v>1</v>
      </c>
      <c r="R14" s="126">
        <f>'Performance Analysis by Country'!S14</f>
        <v>3</v>
      </c>
      <c r="S14" s="126">
        <f>'Performance Analysis by Country'!V14</f>
        <v>3</v>
      </c>
      <c r="T14" s="126">
        <f>'Performance Analysis by Country'!W14</f>
        <v>2</v>
      </c>
      <c r="U14" s="126">
        <f>'Performance Analysis by Country'!X14</f>
        <v>1</v>
      </c>
      <c r="V14" s="127">
        <f>'Performance Analysis by Country'!AE14</f>
        <v>1</v>
      </c>
      <c r="W14" s="127">
        <f>'Performance Analysis by Country'!AF14</f>
        <v>1</v>
      </c>
      <c r="X14" s="127">
        <f>'Performance Analysis by Country'!AG14</f>
        <v>3</v>
      </c>
      <c r="Y14" s="127">
        <f>'Performance Analysis by Country'!AH14</f>
        <v>3</v>
      </c>
      <c r="Z14" s="127">
        <f>'Performance Analysis by Country'!AI14</f>
        <v>1</v>
      </c>
      <c r="AA14" s="127">
        <f>'Performance Analysis by Country'!AJ14</f>
        <v>3</v>
      </c>
      <c r="AB14" s="127">
        <f>'Performance Analysis by Country'!AK14</f>
        <v>3</v>
      </c>
      <c r="AC14" s="127">
        <f>'Performance Analysis by Country'!AL14</f>
        <v>4</v>
      </c>
      <c r="AD14" s="127">
        <f>'Performance Analysis by Country'!AM14</f>
        <v>1</v>
      </c>
      <c r="AE14" s="127" t="str">
        <f>'Performance Analysis by Country'!AN14</f>
        <v>*</v>
      </c>
      <c r="AF14" s="127" t="str">
        <f>'Performance Analysis by Country'!AO14</f>
        <v>*</v>
      </c>
      <c r="AG14" s="127">
        <f>'Performance Analysis by Country'!AP14</f>
        <v>2</v>
      </c>
      <c r="AH14" s="140">
        <f>'Performance Analysis by Country'!AU14</f>
        <v>3</v>
      </c>
      <c r="AI14" s="140">
        <f>'Performance Analysis by Country'!AV14</f>
        <v>4</v>
      </c>
      <c r="AJ14" s="140">
        <f>'Performance Analysis by Country'!AX14</f>
        <v>1</v>
      </c>
      <c r="AK14" s="140">
        <f>'Performance Analysis by Country'!AY14</f>
        <v>1</v>
      </c>
      <c r="AL14" s="140">
        <f>'Performance Analysis by Country'!AZ14</f>
        <v>1</v>
      </c>
      <c r="AM14" s="128">
        <f>'Performance Analysis by Country'!BD14</f>
        <v>2</v>
      </c>
      <c r="AN14" s="128">
        <f>'Performance Analysis by Country'!BE14</f>
        <v>3</v>
      </c>
      <c r="AO14" s="128">
        <f>'Performance Analysis by Country'!BF14</f>
        <v>2</v>
      </c>
      <c r="AP14" s="128">
        <f>'Performance Analysis by Country'!BG14</f>
        <v>4</v>
      </c>
      <c r="AQ14" s="128">
        <f>'Performance Analysis by Country'!BH14</f>
        <v>4</v>
      </c>
      <c r="AR14" s="128">
        <f>'Performance Analysis by Country'!BI14</f>
        <v>3</v>
      </c>
      <c r="AS14" s="128" t="str">
        <f>'Performance Analysis by Country'!BJ14</f>
        <v>*</v>
      </c>
      <c r="AT14" s="128">
        <f>'Performance Analysis by Country'!BK14</f>
        <v>4</v>
      </c>
      <c r="AU14" s="128" t="str">
        <f>'Performance Analysis by Country'!BL14</f>
        <v>*</v>
      </c>
      <c r="AV14" s="128">
        <f>'Performance Analysis by Country'!BN14</f>
        <v>2</v>
      </c>
      <c r="AW14" s="128">
        <f>'Performance Analysis by Country'!BO14</f>
        <v>3</v>
      </c>
      <c r="AX14" s="128">
        <f>'Performance Analysis by Country'!BR14</f>
        <v>2</v>
      </c>
      <c r="AY14" s="252">
        <f>'Performance Analysis by Country'!BV14</f>
        <v>1</v>
      </c>
      <c r="AZ14" s="252">
        <f>'Performance Analysis by Country'!BW14</f>
        <v>2</v>
      </c>
      <c r="BA14" s="252">
        <f>'Performance Analysis by Country'!BX14</f>
        <v>1</v>
      </c>
      <c r="BB14" s="252">
        <f>'Performance Analysis by Country'!BY14</f>
        <v>2</v>
      </c>
      <c r="BC14" s="252">
        <f>'Performance Analysis by Country'!BZ14</f>
        <v>3</v>
      </c>
      <c r="BD14" s="252">
        <f>'Performance Analysis by Country'!CA14</f>
        <v>4</v>
      </c>
      <c r="BE14" s="252" t="str">
        <f>'Performance Analysis by Country'!CB14</f>
        <v>*</v>
      </c>
      <c r="BF14" s="260">
        <f>'Performance Analysis by Country'!CG14</f>
        <v>2</v>
      </c>
      <c r="BG14" s="260">
        <f>'Performance Analysis by Country'!CH14</f>
        <v>1</v>
      </c>
      <c r="BH14" s="260">
        <f>'Performance Analysis by Country'!CI14</f>
        <v>1</v>
      </c>
      <c r="BI14" s="260">
        <f>'Performance Analysis by Country'!CJ14</f>
        <v>2</v>
      </c>
      <c r="BJ14" s="260">
        <f>'Performance Analysis by Country'!CK14</f>
        <v>2</v>
      </c>
      <c r="BK14" s="260">
        <f>'Performance Analysis by Country'!CL14</f>
        <v>3</v>
      </c>
      <c r="BL14" s="260">
        <f>'Performance Analysis by Country'!CM14</f>
        <v>3</v>
      </c>
      <c r="BM14" s="260">
        <f>'Performance Analysis by Country'!CN14</f>
        <v>2</v>
      </c>
      <c r="BN14" s="260">
        <f>'Performance Analysis by Country'!CO14</f>
        <v>2</v>
      </c>
      <c r="BO14" s="260">
        <f>'Performance Analysis by Country'!CP14</f>
        <v>2</v>
      </c>
      <c r="BP14" s="260">
        <f>'Performance Analysis by Country'!CQ14</f>
        <v>2</v>
      </c>
      <c r="BQ14" s="140">
        <f>'Performance Analysis by Country'!CU14</f>
        <v>3</v>
      </c>
      <c r="BR14" s="140">
        <f>'Performance Analysis by Country'!CV14</f>
        <v>2</v>
      </c>
      <c r="BS14" s="140">
        <f>'Performance Analysis by Country'!CW14</f>
        <v>3</v>
      </c>
      <c r="BT14" s="236">
        <f>'Performance Analysis by Country'!CY14</f>
        <v>2</v>
      </c>
      <c r="BU14" s="378">
        <f t="shared" si="0"/>
        <v>8</v>
      </c>
      <c r="BV14" s="378">
        <f t="shared" si="1"/>
        <v>59</v>
      </c>
      <c r="BW14" s="443">
        <f t="shared" si="6"/>
        <v>0.88059701492537312</v>
      </c>
      <c r="BX14" s="274" t="str">
        <f t="shared" si="7"/>
        <v/>
      </c>
      <c r="BZ14" s="230">
        <f t="shared" si="2"/>
        <v>17</v>
      </c>
      <c r="CA14" s="235">
        <f t="shared" si="3"/>
        <v>18</v>
      </c>
      <c r="CB14" s="171">
        <f t="shared" si="4"/>
        <v>17</v>
      </c>
      <c r="CC14" s="232">
        <f t="shared" si="5"/>
        <v>7</v>
      </c>
      <c r="CD14" s="16"/>
      <c r="CE14" s="230">
        <f t="shared" si="8"/>
        <v>35</v>
      </c>
      <c r="CF14" s="232">
        <f t="shared" si="9"/>
        <v>24</v>
      </c>
    </row>
    <row r="15" spans="1:85" x14ac:dyDescent="0.25">
      <c r="A15" s="5" t="s">
        <v>48</v>
      </c>
      <c r="B15" s="401">
        <v>2013</v>
      </c>
      <c r="C15" s="418" t="s">
        <v>444</v>
      </c>
      <c r="D15" s="418" t="s">
        <v>400</v>
      </c>
      <c r="E15" s="407" t="s">
        <v>427</v>
      </c>
      <c r="F15" s="244">
        <f>'Performance Analysis by Country'!D15</f>
        <v>3</v>
      </c>
      <c r="G15" s="128">
        <f>'Performance Analysis by Country'!E15</f>
        <v>1</v>
      </c>
      <c r="H15" s="128">
        <f>'Performance Analysis by Country'!F15</f>
        <v>3</v>
      </c>
      <c r="I15" s="128">
        <f>'Performance Analysis by Country'!G15</f>
        <v>1</v>
      </c>
      <c r="J15" s="128">
        <f>'Performance Analysis by Country'!H15</f>
        <v>1</v>
      </c>
      <c r="K15" s="128">
        <f>'Performance Analysis by Country'!I15</f>
        <v>3</v>
      </c>
      <c r="L15" s="128">
        <f>'Performance Analysis by Country'!J15</f>
        <v>3</v>
      </c>
      <c r="M15" s="128">
        <f>'Performance Analysis by Country'!K15</f>
        <v>1</v>
      </c>
      <c r="N15" s="128">
        <f>'Performance Analysis by Country'!L15</f>
        <v>2</v>
      </c>
      <c r="O15" s="128">
        <f>'Performance Analysis by Country'!M15</f>
        <v>2</v>
      </c>
      <c r="P15" s="128">
        <f>'Performance Analysis by Country'!N15</f>
        <v>2</v>
      </c>
      <c r="Q15" s="128">
        <f>'Performance Analysis by Country'!O15</f>
        <v>3</v>
      </c>
      <c r="R15" s="126">
        <f>'Performance Analysis by Country'!S15</f>
        <v>2</v>
      </c>
      <c r="S15" s="126">
        <f>'Performance Analysis by Country'!V15</f>
        <v>3</v>
      </c>
      <c r="T15" s="126">
        <f>'Performance Analysis by Country'!W15</f>
        <v>1</v>
      </c>
      <c r="U15" s="126">
        <f>'Performance Analysis by Country'!X15</f>
        <v>4</v>
      </c>
      <c r="V15" s="127">
        <f>'Performance Analysis by Country'!AE15</f>
        <v>4</v>
      </c>
      <c r="W15" s="127">
        <f>'Performance Analysis by Country'!AF15</f>
        <v>3</v>
      </c>
      <c r="X15" s="127">
        <f>'Performance Analysis by Country'!AG15</f>
        <v>3</v>
      </c>
      <c r="Y15" s="127">
        <f>'Performance Analysis by Country'!AH15</f>
        <v>4</v>
      </c>
      <c r="Z15" s="127">
        <f>'Performance Analysis by Country'!AI15</f>
        <v>2</v>
      </c>
      <c r="AA15" s="127">
        <f>'Performance Analysis by Country'!AJ15</f>
        <v>4</v>
      </c>
      <c r="AB15" s="127">
        <f>'Performance Analysis by Country'!AK15</f>
        <v>4</v>
      </c>
      <c r="AC15" s="127">
        <f>'Performance Analysis by Country'!AL15</f>
        <v>3</v>
      </c>
      <c r="AD15" s="127">
        <f>'Performance Analysis by Country'!AM15</f>
        <v>2</v>
      </c>
      <c r="AE15" s="127">
        <f>'Performance Analysis by Country'!AN15</f>
        <v>3</v>
      </c>
      <c r="AF15" s="127">
        <f>'Performance Analysis by Country'!AO15</f>
        <v>3</v>
      </c>
      <c r="AG15" s="127">
        <f>'Performance Analysis by Country'!AP15</f>
        <v>2</v>
      </c>
      <c r="AH15" s="140">
        <f>'Performance Analysis by Country'!AU15</f>
        <v>1</v>
      </c>
      <c r="AI15" s="140">
        <f>'Performance Analysis by Country'!AV15</f>
        <v>4</v>
      </c>
      <c r="AJ15" s="140" t="str">
        <f>'Performance Analysis by Country'!AX15</f>
        <v>*</v>
      </c>
      <c r="AK15" s="140">
        <f>'Performance Analysis by Country'!AY15</f>
        <v>3</v>
      </c>
      <c r="AL15" s="140">
        <f>'Performance Analysis by Country'!AZ15</f>
        <v>3</v>
      </c>
      <c r="AM15" s="128">
        <f>'Performance Analysis by Country'!BD15</f>
        <v>3</v>
      </c>
      <c r="AN15" s="128">
        <f>'Performance Analysis by Country'!BE15</f>
        <v>2</v>
      </c>
      <c r="AO15" s="128">
        <f>'Performance Analysis by Country'!BF15</f>
        <v>1</v>
      </c>
      <c r="AP15" s="128">
        <f>'Performance Analysis by Country'!BG15</f>
        <v>2</v>
      </c>
      <c r="AQ15" s="128">
        <f>'Performance Analysis by Country'!BH15</f>
        <v>2</v>
      </c>
      <c r="AR15" s="128">
        <f>'Performance Analysis by Country'!BI15</f>
        <v>2</v>
      </c>
      <c r="AS15" s="128" t="str">
        <f>'Performance Analysis by Country'!BJ15</f>
        <v>*</v>
      </c>
      <c r="AT15" s="128">
        <f>'Performance Analysis by Country'!BK15</f>
        <v>1</v>
      </c>
      <c r="AU15" s="128">
        <f>'Performance Analysis by Country'!BL15</f>
        <v>1</v>
      </c>
      <c r="AV15" s="128">
        <f>'Performance Analysis by Country'!BN15</f>
        <v>3</v>
      </c>
      <c r="AW15" s="128">
        <f>'Performance Analysis by Country'!BO15</f>
        <v>3</v>
      </c>
      <c r="AX15" s="128">
        <f>'Performance Analysis by Country'!BR15</f>
        <v>3</v>
      </c>
      <c r="AY15" s="252">
        <f>'Performance Analysis by Country'!BV15</f>
        <v>2</v>
      </c>
      <c r="AZ15" s="252">
        <f>'Performance Analysis by Country'!BW15</f>
        <v>2</v>
      </c>
      <c r="BA15" s="252" t="str">
        <f>'Performance Analysis by Country'!BX15</f>
        <v>*</v>
      </c>
      <c r="BB15" s="252">
        <f>'Performance Analysis by Country'!BY15</f>
        <v>2</v>
      </c>
      <c r="BC15" s="252">
        <f>'Performance Analysis by Country'!BZ15</f>
        <v>2</v>
      </c>
      <c r="BD15" s="252">
        <f>'Performance Analysis by Country'!CA15</f>
        <v>3</v>
      </c>
      <c r="BE15" s="252" t="str">
        <f>'Performance Analysis by Country'!CB15</f>
        <v>*</v>
      </c>
      <c r="BF15" s="260">
        <f>'Performance Analysis by Country'!CG15</f>
        <v>3</v>
      </c>
      <c r="BG15" s="260">
        <f>'Performance Analysis by Country'!CH15</f>
        <v>3</v>
      </c>
      <c r="BH15" s="260">
        <f>'Performance Analysis by Country'!CI15</f>
        <v>3</v>
      </c>
      <c r="BI15" s="260">
        <f>'Performance Analysis by Country'!CJ15</f>
        <v>3</v>
      </c>
      <c r="BJ15" s="260">
        <f>'Performance Analysis by Country'!CK15</f>
        <v>1</v>
      </c>
      <c r="BK15" s="260">
        <f>'Performance Analysis by Country'!CL15</f>
        <v>1</v>
      </c>
      <c r="BL15" s="260">
        <f>'Performance Analysis by Country'!CM15</f>
        <v>2</v>
      </c>
      <c r="BM15" s="260">
        <f>'Performance Analysis by Country'!CN15</f>
        <v>2</v>
      </c>
      <c r="BN15" s="260">
        <f>'Performance Analysis by Country'!CO15</f>
        <v>3</v>
      </c>
      <c r="BO15" s="260">
        <f>'Performance Analysis by Country'!CP15</f>
        <v>2</v>
      </c>
      <c r="BP15" s="260">
        <f>'Performance Analysis by Country'!CQ15</f>
        <v>3</v>
      </c>
      <c r="BQ15" s="140">
        <f>'Performance Analysis by Country'!CU15</f>
        <v>2</v>
      </c>
      <c r="BR15" s="140">
        <f>'Performance Analysis by Country'!CV15</f>
        <v>3</v>
      </c>
      <c r="BS15" s="140">
        <f>'Performance Analysis by Country'!CW15</f>
        <v>4</v>
      </c>
      <c r="BT15" s="236">
        <f>'Performance Analysis by Country'!CY15</f>
        <v>1</v>
      </c>
      <c r="BU15" s="378">
        <f t="shared" si="0"/>
        <v>4</v>
      </c>
      <c r="BV15" s="378">
        <f t="shared" si="1"/>
        <v>63</v>
      </c>
      <c r="BW15" s="443">
        <f t="shared" si="6"/>
        <v>0.94029850746268662</v>
      </c>
      <c r="BX15" s="274" t="str">
        <f t="shared" si="7"/>
        <v/>
      </c>
      <c r="BZ15" s="230">
        <f t="shared" si="2"/>
        <v>12</v>
      </c>
      <c r="CA15" s="235">
        <f t="shared" si="3"/>
        <v>19</v>
      </c>
      <c r="CB15" s="171">
        <f t="shared" si="4"/>
        <v>25</v>
      </c>
      <c r="CC15" s="232">
        <f t="shared" si="5"/>
        <v>7</v>
      </c>
      <c r="CD15" s="16"/>
      <c r="CE15" s="230">
        <f t="shared" si="8"/>
        <v>31</v>
      </c>
      <c r="CF15" s="232">
        <f t="shared" si="9"/>
        <v>32</v>
      </c>
    </row>
    <row r="16" spans="1:85" x14ac:dyDescent="0.25">
      <c r="A16" s="3" t="s">
        <v>49</v>
      </c>
      <c r="B16" s="406">
        <v>2014</v>
      </c>
      <c r="C16" s="418" t="s">
        <v>446</v>
      </c>
      <c r="D16" s="418" t="s">
        <v>402</v>
      </c>
      <c r="E16" s="407" t="s">
        <v>429</v>
      </c>
      <c r="F16" s="244">
        <f>'Performance Analysis by Country'!D16</f>
        <v>4</v>
      </c>
      <c r="G16" s="128">
        <f>'Performance Analysis by Country'!E16</f>
        <v>1</v>
      </c>
      <c r="H16" s="128">
        <f>'Performance Analysis by Country'!F16</f>
        <v>2</v>
      </c>
      <c r="I16" s="128">
        <f>'Performance Analysis by Country'!G16</f>
        <v>1</v>
      </c>
      <c r="J16" s="128">
        <f>'Performance Analysis by Country'!H16</f>
        <v>1</v>
      </c>
      <c r="K16" s="128">
        <f>'Performance Analysis by Country'!I16</f>
        <v>2</v>
      </c>
      <c r="L16" s="128">
        <f>'Performance Analysis by Country'!J16</f>
        <v>1</v>
      </c>
      <c r="M16" s="128">
        <f>'Performance Analysis by Country'!K16</f>
        <v>1</v>
      </c>
      <c r="N16" s="128">
        <f>'Performance Analysis by Country'!L16</f>
        <v>2</v>
      </c>
      <c r="O16" s="128">
        <f>'Performance Analysis by Country'!M16</f>
        <v>3</v>
      </c>
      <c r="P16" s="128">
        <f>'Performance Analysis by Country'!N16</f>
        <v>3</v>
      </c>
      <c r="Q16" s="128">
        <f>'Performance Analysis by Country'!O16</f>
        <v>1</v>
      </c>
      <c r="R16" s="126">
        <f>'Performance Analysis by Country'!S16</f>
        <v>4</v>
      </c>
      <c r="S16" s="126" t="str">
        <f>'Performance Analysis by Country'!V16</f>
        <v>*</v>
      </c>
      <c r="T16" s="126" t="str">
        <f>'Performance Analysis by Country'!W16</f>
        <v>*</v>
      </c>
      <c r="U16" s="126" t="str">
        <f>'Performance Analysis by Country'!X16</f>
        <v>*</v>
      </c>
      <c r="V16" s="127" t="str">
        <f>'Performance Analysis by Country'!AE16</f>
        <v>*</v>
      </c>
      <c r="W16" s="127" t="str">
        <f>'Performance Analysis by Country'!AF16</f>
        <v>*</v>
      </c>
      <c r="X16" s="127">
        <f>'Performance Analysis by Country'!AG16</f>
        <v>3</v>
      </c>
      <c r="Y16" s="127" t="str">
        <f>'Performance Analysis by Country'!AH16</f>
        <v>*</v>
      </c>
      <c r="Z16" s="127" t="str">
        <f>'Performance Analysis by Country'!AI16</f>
        <v>*</v>
      </c>
      <c r="AA16" s="127" t="str">
        <f>'Performance Analysis by Country'!AJ16</f>
        <v>*</v>
      </c>
      <c r="AB16" s="127" t="str">
        <f>'Performance Analysis by Country'!AK16</f>
        <v>*</v>
      </c>
      <c r="AC16" s="127">
        <f>'Performance Analysis by Country'!AL16</f>
        <v>4</v>
      </c>
      <c r="AD16" s="127">
        <f>'Performance Analysis by Country'!AM16</f>
        <v>4</v>
      </c>
      <c r="AE16" s="127">
        <f>'Performance Analysis by Country'!AN16</f>
        <v>4</v>
      </c>
      <c r="AF16" s="127">
        <f>'Performance Analysis by Country'!AO16</f>
        <v>4</v>
      </c>
      <c r="AG16" s="127">
        <f>'Performance Analysis by Country'!AP16</f>
        <v>4</v>
      </c>
      <c r="AH16" s="140">
        <f>'Performance Analysis by Country'!AU16</f>
        <v>4</v>
      </c>
      <c r="AI16" s="140">
        <f>'Performance Analysis by Country'!AV16</f>
        <v>4</v>
      </c>
      <c r="AJ16" s="140">
        <f>'Performance Analysis by Country'!AX16</f>
        <v>1</v>
      </c>
      <c r="AK16" s="140">
        <f>'Performance Analysis by Country'!AY16</f>
        <v>3</v>
      </c>
      <c r="AL16" s="140">
        <f>'Performance Analysis by Country'!AZ16</f>
        <v>4</v>
      </c>
      <c r="AM16" s="128">
        <f>'Performance Analysis by Country'!BD16</f>
        <v>4</v>
      </c>
      <c r="AN16" s="128">
        <f>'Performance Analysis by Country'!BE16</f>
        <v>4</v>
      </c>
      <c r="AO16" s="128">
        <f>'Performance Analysis by Country'!BF16</f>
        <v>4</v>
      </c>
      <c r="AP16" s="128">
        <f>'Performance Analysis by Country'!BG16</f>
        <v>4</v>
      </c>
      <c r="AQ16" s="128">
        <f>'Performance Analysis by Country'!BH16</f>
        <v>4</v>
      </c>
      <c r="AR16" s="128">
        <f>'Performance Analysis by Country'!BI16</f>
        <v>3</v>
      </c>
      <c r="AS16" s="128">
        <f>'Performance Analysis by Country'!BJ16</f>
        <v>4</v>
      </c>
      <c r="AT16" s="128">
        <f>'Performance Analysis by Country'!BK16</f>
        <v>4</v>
      </c>
      <c r="AU16" s="128">
        <f>'Performance Analysis by Country'!BL16</f>
        <v>4</v>
      </c>
      <c r="AV16" s="128">
        <f>'Performance Analysis by Country'!BN16</f>
        <v>3</v>
      </c>
      <c r="AW16" s="128">
        <f>'Performance Analysis by Country'!BO16</f>
        <v>4</v>
      </c>
      <c r="AX16" s="128">
        <f>'Performance Analysis by Country'!BR16</f>
        <v>4</v>
      </c>
      <c r="AY16" s="252">
        <f>'Performance Analysis by Country'!BV16</f>
        <v>2</v>
      </c>
      <c r="AZ16" s="252">
        <f>'Performance Analysis by Country'!BW16</f>
        <v>3</v>
      </c>
      <c r="BA16" s="252" t="str">
        <f>'Performance Analysis by Country'!BX16</f>
        <v>*</v>
      </c>
      <c r="BB16" s="252" t="str">
        <f>'Performance Analysis by Country'!BY16</f>
        <v>*</v>
      </c>
      <c r="BC16" s="252">
        <f>'Performance Analysis by Country'!BZ16</f>
        <v>3</v>
      </c>
      <c r="BD16" s="252">
        <f>'Performance Analysis by Country'!CA16</f>
        <v>2</v>
      </c>
      <c r="BE16" s="252">
        <f>'Performance Analysis by Country'!CB16</f>
        <v>2</v>
      </c>
      <c r="BF16" s="260">
        <f>'Performance Analysis by Country'!CG16</f>
        <v>4</v>
      </c>
      <c r="BG16" s="260">
        <f>'Performance Analysis by Country'!CH16</f>
        <v>4</v>
      </c>
      <c r="BH16" s="260">
        <f>'Performance Analysis by Country'!CI16</f>
        <v>2</v>
      </c>
      <c r="BI16" s="260">
        <f>'Performance Analysis by Country'!CJ16</f>
        <v>4</v>
      </c>
      <c r="BJ16" s="260">
        <f>'Performance Analysis by Country'!CK16</f>
        <v>3</v>
      </c>
      <c r="BK16" s="260">
        <f>'Performance Analysis by Country'!CL16</f>
        <v>4</v>
      </c>
      <c r="BL16" s="260">
        <f>'Performance Analysis by Country'!CM16</f>
        <v>4</v>
      </c>
      <c r="BM16" s="260">
        <f>'Performance Analysis by Country'!CN16</f>
        <v>1</v>
      </c>
      <c r="BN16" s="260">
        <f>'Performance Analysis by Country'!CO16</f>
        <v>1</v>
      </c>
      <c r="BO16" s="260">
        <f>'Performance Analysis by Country'!CP16</f>
        <v>2</v>
      </c>
      <c r="BP16" s="260">
        <f>'Performance Analysis by Country'!CQ16</f>
        <v>4</v>
      </c>
      <c r="BQ16" s="140">
        <f>'Performance Analysis by Country'!CU16</f>
        <v>4</v>
      </c>
      <c r="BR16" s="140">
        <f>'Performance Analysis by Country'!CV16</f>
        <v>4</v>
      </c>
      <c r="BS16" s="140">
        <f>'Performance Analysis by Country'!CW16</f>
        <v>4</v>
      </c>
      <c r="BT16" s="236">
        <f>'Performance Analysis by Country'!CY16</f>
        <v>3</v>
      </c>
      <c r="BU16" s="378">
        <f t="shared" si="0"/>
        <v>11</v>
      </c>
      <c r="BV16" s="378">
        <f t="shared" si="1"/>
        <v>56</v>
      </c>
      <c r="BW16" s="443">
        <f t="shared" si="6"/>
        <v>0.83582089552238803</v>
      </c>
      <c r="BX16" s="274" t="str">
        <f t="shared" si="7"/>
        <v/>
      </c>
      <c r="BZ16" s="230">
        <f t="shared" si="2"/>
        <v>9</v>
      </c>
      <c r="CA16" s="235">
        <f t="shared" si="3"/>
        <v>8</v>
      </c>
      <c r="CB16" s="171">
        <f t="shared" si="4"/>
        <v>10</v>
      </c>
      <c r="CC16" s="232">
        <f t="shared" si="5"/>
        <v>29</v>
      </c>
      <c r="CD16" s="16"/>
      <c r="CE16" s="230">
        <f t="shared" si="8"/>
        <v>17</v>
      </c>
      <c r="CF16" s="232">
        <f t="shared" si="9"/>
        <v>39</v>
      </c>
    </row>
    <row r="17" spans="1:84" x14ac:dyDescent="0.25">
      <c r="A17" s="3" t="s">
        <v>50</v>
      </c>
      <c r="B17" s="406">
        <v>2013</v>
      </c>
      <c r="C17" s="418" t="s">
        <v>444</v>
      </c>
      <c r="D17" s="418" t="s">
        <v>400</v>
      </c>
      <c r="E17" s="407" t="s">
        <v>427</v>
      </c>
      <c r="F17" s="244">
        <f>'Performance Analysis by Country'!D17</f>
        <v>4</v>
      </c>
      <c r="G17" s="128">
        <f>'Performance Analysis by Country'!E17</f>
        <v>4</v>
      </c>
      <c r="H17" s="128">
        <f>'Performance Analysis by Country'!F17</f>
        <v>4</v>
      </c>
      <c r="I17" s="128">
        <f>'Performance Analysis by Country'!G17</f>
        <v>2</v>
      </c>
      <c r="J17" s="128">
        <f>'Performance Analysis by Country'!H17</f>
        <v>3</v>
      </c>
      <c r="K17" s="128">
        <f>'Performance Analysis by Country'!I17</f>
        <v>4</v>
      </c>
      <c r="L17" s="128">
        <f>'Performance Analysis by Country'!J17</f>
        <v>1</v>
      </c>
      <c r="M17" s="128">
        <f>'Performance Analysis by Country'!K17</f>
        <v>1</v>
      </c>
      <c r="N17" s="128">
        <f>'Performance Analysis by Country'!L17</f>
        <v>2</v>
      </c>
      <c r="O17" s="128">
        <f>'Performance Analysis by Country'!M17</f>
        <v>3</v>
      </c>
      <c r="P17" s="128">
        <f>'Performance Analysis by Country'!N17</f>
        <v>3</v>
      </c>
      <c r="Q17" s="128">
        <f>'Performance Analysis by Country'!O17</f>
        <v>2</v>
      </c>
      <c r="R17" s="126">
        <f>'Performance Analysis by Country'!S17</f>
        <v>3</v>
      </c>
      <c r="S17" s="126">
        <f>'Performance Analysis by Country'!V17</f>
        <v>3</v>
      </c>
      <c r="T17" s="126">
        <f>'Performance Analysis by Country'!W17</f>
        <v>1</v>
      </c>
      <c r="U17" s="126">
        <f>'Performance Analysis by Country'!X17</f>
        <v>3</v>
      </c>
      <c r="V17" s="127">
        <f>'Performance Analysis by Country'!AE17</f>
        <v>2</v>
      </c>
      <c r="W17" s="127">
        <f>'Performance Analysis by Country'!AF17</f>
        <v>2</v>
      </c>
      <c r="X17" s="127" t="str">
        <f>'Performance Analysis by Country'!AG17</f>
        <v>*</v>
      </c>
      <c r="Y17" s="127">
        <f>'Performance Analysis by Country'!AH17</f>
        <v>3</v>
      </c>
      <c r="Z17" s="127">
        <f>'Performance Analysis by Country'!AI17</f>
        <v>2</v>
      </c>
      <c r="AA17" s="127">
        <f>'Performance Analysis by Country'!AJ17</f>
        <v>2</v>
      </c>
      <c r="AB17" s="127">
        <f>'Performance Analysis by Country'!AK17</f>
        <v>4</v>
      </c>
      <c r="AC17" s="127">
        <f>'Performance Analysis by Country'!AL17</f>
        <v>3</v>
      </c>
      <c r="AD17" s="127">
        <f>'Performance Analysis by Country'!AM17</f>
        <v>1</v>
      </c>
      <c r="AE17" s="127">
        <f>'Performance Analysis by Country'!AN17</f>
        <v>2</v>
      </c>
      <c r="AF17" s="127">
        <f>'Performance Analysis by Country'!AO17</f>
        <v>3</v>
      </c>
      <c r="AG17" s="127">
        <f>'Performance Analysis by Country'!AP17</f>
        <v>3</v>
      </c>
      <c r="AH17" s="140">
        <f>'Performance Analysis by Country'!AU17</f>
        <v>3</v>
      </c>
      <c r="AI17" s="140">
        <f>'Performance Analysis by Country'!AV17</f>
        <v>4</v>
      </c>
      <c r="AJ17" s="140">
        <f>'Performance Analysis by Country'!AX17</f>
        <v>1</v>
      </c>
      <c r="AK17" s="140">
        <f>'Performance Analysis by Country'!AY17</f>
        <v>4</v>
      </c>
      <c r="AL17" s="140">
        <f>'Performance Analysis by Country'!AZ17</f>
        <v>4</v>
      </c>
      <c r="AM17" s="128">
        <f>'Performance Analysis by Country'!BD17</f>
        <v>3</v>
      </c>
      <c r="AN17" s="128">
        <f>'Performance Analysis by Country'!BE17</f>
        <v>3</v>
      </c>
      <c r="AO17" s="128">
        <f>'Performance Analysis by Country'!BF17</f>
        <v>2</v>
      </c>
      <c r="AP17" s="128">
        <f>'Performance Analysis by Country'!BG17</f>
        <v>1</v>
      </c>
      <c r="AQ17" s="128">
        <f>'Performance Analysis by Country'!BH17</f>
        <v>3</v>
      </c>
      <c r="AR17" s="128">
        <f>'Performance Analysis by Country'!BI17</f>
        <v>2</v>
      </c>
      <c r="AS17" s="128">
        <f>'Performance Analysis by Country'!BJ17</f>
        <v>2</v>
      </c>
      <c r="AT17" s="128">
        <f>'Performance Analysis by Country'!BK17</f>
        <v>3</v>
      </c>
      <c r="AU17" s="128">
        <f>'Performance Analysis by Country'!BL17</f>
        <v>3</v>
      </c>
      <c r="AV17" s="128">
        <f>'Performance Analysis by Country'!BN17</f>
        <v>3</v>
      </c>
      <c r="AW17" s="128">
        <f>'Performance Analysis by Country'!BO17</f>
        <v>2</v>
      </c>
      <c r="AX17" s="128">
        <f>'Performance Analysis by Country'!BR17</f>
        <v>2</v>
      </c>
      <c r="AY17" s="252">
        <f>'Performance Analysis by Country'!BV17</f>
        <v>1</v>
      </c>
      <c r="AZ17" s="252">
        <f>'Performance Analysis by Country'!BW17</f>
        <v>2</v>
      </c>
      <c r="BA17" s="252">
        <f>'Performance Analysis by Country'!BX17</f>
        <v>1</v>
      </c>
      <c r="BB17" s="252">
        <f>'Performance Analysis by Country'!BY17</f>
        <v>1</v>
      </c>
      <c r="BC17" s="252">
        <f>'Performance Analysis by Country'!BZ17</f>
        <v>3</v>
      </c>
      <c r="BD17" s="252">
        <f>'Performance Analysis by Country'!CA17</f>
        <v>3</v>
      </c>
      <c r="BE17" s="252">
        <f>'Performance Analysis by Country'!CB17</f>
        <v>4</v>
      </c>
      <c r="BF17" s="260">
        <f>'Performance Analysis by Country'!CG17</f>
        <v>3</v>
      </c>
      <c r="BG17" s="260">
        <f>'Performance Analysis by Country'!CH17</f>
        <v>2</v>
      </c>
      <c r="BH17" s="260">
        <f>'Performance Analysis by Country'!CI17</f>
        <v>4</v>
      </c>
      <c r="BI17" s="260">
        <f>'Performance Analysis by Country'!CJ17</f>
        <v>3</v>
      </c>
      <c r="BJ17" s="260">
        <f>'Performance Analysis by Country'!CK17</f>
        <v>1</v>
      </c>
      <c r="BK17" s="260">
        <f>'Performance Analysis by Country'!CL17</f>
        <v>1</v>
      </c>
      <c r="BL17" s="260">
        <f>'Performance Analysis by Country'!CM17</f>
        <v>3</v>
      </c>
      <c r="BM17" s="260">
        <f>'Performance Analysis by Country'!CN17</f>
        <v>1</v>
      </c>
      <c r="BN17" s="260">
        <f>'Performance Analysis by Country'!CO17</f>
        <v>2</v>
      </c>
      <c r="BO17" s="260">
        <f>'Performance Analysis by Country'!CP17</f>
        <v>3</v>
      </c>
      <c r="BP17" s="260">
        <f>'Performance Analysis by Country'!CQ17</f>
        <v>2</v>
      </c>
      <c r="BQ17" s="140">
        <f>'Performance Analysis by Country'!CU17</f>
        <v>3</v>
      </c>
      <c r="BR17" s="140">
        <f>'Performance Analysis by Country'!CV17</f>
        <v>2</v>
      </c>
      <c r="BS17" s="140">
        <f>'Performance Analysis by Country'!CW17</f>
        <v>1</v>
      </c>
      <c r="BT17" s="236">
        <f>'Performance Analysis by Country'!CY17</f>
        <v>4</v>
      </c>
      <c r="BU17" s="378">
        <f t="shared" si="0"/>
        <v>1</v>
      </c>
      <c r="BV17" s="378">
        <f t="shared" si="1"/>
        <v>66</v>
      </c>
      <c r="BW17" s="443">
        <f t="shared" si="6"/>
        <v>0.9850746268656716</v>
      </c>
      <c r="BX17" s="274" t="str">
        <f t="shared" si="7"/>
        <v/>
      </c>
      <c r="BZ17" s="230">
        <f t="shared" si="2"/>
        <v>13</v>
      </c>
      <c r="CA17" s="235">
        <f t="shared" si="3"/>
        <v>18</v>
      </c>
      <c r="CB17" s="171">
        <f t="shared" si="4"/>
        <v>24</v>
      </c>
      <c r="CC17" s="232">
        <f t="shared" si="5"/>
        <v>11</v>
      </c>
      <c r="CD17" s="16"/>
      <c r="CE17" s="230">
        <f t="shared" si="8"/>
        <v>31</v>
      </c>
      <c r="CF17" s="232">
        <f t="shared" si="9"/>
        <v>35</v>
      </c>
    </row>
    <row r="18" spans="1:84" ht="15" customHeight="1" x14ac:dyDescent="0.25">
      <c r="A18" s="5" t="s">
        <v>51</v>
      </c>
      <c r="B18" s="401">
        <v>2013</v>
      </c>
      <c r="C18" s="418" t="s">
        <v>444</v>
      </c>
      <c r="D18" s="418" t="s">
        <v>401</v>
      </c>
      <c r="E18" s="407" t="s">
        <v>428</v>
      </c>
      <c r="F18" s="244">
        <f>'Performance Analysis by Country'!D18</f>
        <v>4</v>
      </c>
      <c r="G18" s="128">
        <f>'Performance Analysis by Country'!E18</f>
        <v>3</v>
      </c>
      <c r="H18" s="128">
        <f>'Performance Analysis by Country'!F18</f>
        <v>4</v>
      </c>
      <c r="I18" s="128">
        <f>'Performance Analysis by Country'!G18</f>
        <v>1</v>
      </c>
      <c r="J18" s="128">
        <f>'Performance Analysis by Country'!H18</f>
        <v>3</v>
      </c>
      <c r="K18" s="128">
        <f>'Performance Analysis by Country'!I18</f>
        <v>2</v>
      </c>
      <c r="L18" s="128" t="str">
        <f>'Performance Analysis by Country'!J18</f>
        <v>*</v>
      </c>
      <c r="M18" s="128" t="str">
        <f>'Performance Analysis by Country'!K18</f>
        <v>*</v>
      </c>
      <c r="N18" s="128">
        <f>'Performance Analysis by Country'!L18</f>
        <v>3</v>
      </c>
      <c r="O18" s="128">
        <f>'Performance Analysis by Country'!M18</f>
        <v>4</v>
      </c>
      <c r="P18" s="128">
        <f>'Performance Analysis by Country'!N18</f>
        <v>1</v>
      </c>
      <c r="Q18" s="128">
        <f>'Performance Analysis by Country'!O18</f>
        <v>3</v>
      </c>
      <c r="R18" s="126">
        <f>'Performance Analysis by Country'!S18</f>
        <v>3</v>
      </c>
      <c r="S18" s="126">
        <f>'Performance Analysis by Country'!V18</f>
        <v>2</v>
      </c>
      <c r="T18" s="126">
        <f>'Performance Analysis by Country'!W18</f>
        <v>1</v>
      </c>
      <c r="U18" s="126">
        <f>'Performance Analysis by Country'!X18</f>
        <v>2</v>
      </c>
      <c r="V18" s="127">
        <f>'Performance Analysis by Country'!AE18</f>
        <v>4</v>
      </c>
      <c r="W18" s="127">
        <f>'Performance Analysis by Country'!AF18</f>
        <v>1</v>
      </c>
      <c r="X18" s="127">
        <f>'Performance Analysis by Country'!AG18</f>
        <v>3</v>
      </c>
      <c r="Y18" s="127">
        <f>'Performance Analysis by Country'!AH18</f>
        <v>3</v>
      </c>
      <c r="Z18" s="127">
        <f>'Performance Analysis by Country'!AI18</f>
        <v>1</v>
      </c>
      <c r="AA18" s="127">
        <f>'Performance Analysis by Country'!AJ18</f>
        <v>4</v>
      </c>
      <c r="AB18" s="127">
        <f>'Performance Analysis by Country'!AK18</f>
        <v>4</v>
      </c>
      <c r="AC18" s="127">
        <f>'Performance Analysis by Country'!AL18</f>
        <v>2</v>
      </c>
      <c r="AD18" s="127">
        <f>'Performance Analysis by Country'!AM18</f>
        <v>1</v>
      </c>
      <c r="AE18" s="127" t="str">
        <f>'Performance Analysis by Country'!AN18</f>
        <v>*</v>
      </c>
      <c r="AF18" s="127" t="str">
        <f>'Performance Analysis by Country'!AO18</f>
        <v>*</v>
      </c>
      <c r="AG18" s="127">
        <f>'Performance Analysis by Country'!AP18</f>
        <v>2</v>
      </c>
      <c r="AH18" s="140">
        <f>'Performance Analysis by Country'!AU18</f>
        <v>3</v>
      </c>
      <c r="AI18" s="140">
        <f>'Performance Analysis by Country'!AV18</f>
        <v>4</v>
      </c>
      <c r="AJ18" s="140">
        <f>'Performance Analysis by Country'!AX18</f>
        <v>1</v>
      </c>
      <c r="AK18" s="140">
        <f>'Performance Analysis by Country'!AY18</f>
        <v>1</v>
      </c>
      <c r="AL18" s="140">
        <f>'Performance Analysis by Country'!AZ18</f>
        <v>2</v>
      </c>
      <c r="AM18" s="128">
        <f>'Performance Analysis by Country'!BD18</f>
        <v>2</v>
      </c>
      <c r="AN18" s="128">
        <f>'Performance Analysis by Country'!BE18</f>
        <v>1</v>
      </c>
      <c r="AO18" s="128">
        <f>'Performance Analysis by Country'!BF18</f>
        <v>2</v>
      </c>
      <c r="AP18" s="128">
        <f>'Performance Analysis by Country'!BG18</f>
        <v>2</v>
      </c>
      <c r="AQ18" s="128">
        <f>'Performance Analysis by Country'!BH18</f>
        <v>1</v>
      </c>
      <c r="AR18" s="128">
        <f>'Performance Analysis by Country'!BI18</f>
        <v>2</v>
      </c>
      <c r="AS18" s="128">
        <f>'Performance Analysis by Country'!BJ18</f>
        <v>3</v>
      </c>
      <c r="AT18" s="128">
        <f>'Performance Analysis by Country'!BK18</f>
        <v>2</v>
      </c>
      <c r="AU18" s="128" t="str">
        <f>'Performance Analysis by Country'!BL18</f>
        <v>*</v>
      </c>
      <c r="AV18" s="128">
        <f>'Performance Analysis by Country'!BN18</f>
        <v>2</v>
      </c>
      <c r="AW18" s="128">
        <f>'Performance Analysis by Country'!BO18</f>
        <v>2</v>
      </c>
      <c r="AX18" s="128">
        <f>'Performance Analysis by Country'!BR18</f>
        <v>1</v>
      </c>
      <c r="AY18" s="252">
        <f>'Performance Analysis by Country'!BV18</f>
        <v>3</v>
      </c>
      <c r="AZ18" s="252">
        <f>'Performance Analysis by Country'!BW18</f>
        <v>3</v>
      </c>
      <c r="BA18" s="252">
        <f>'Performance Analysis by Country'!BX18</f>
        <v>1</v>
      </c>
      <c r="BB18" s="252">
        <f>'Performance Analysis by Country'!BY18</f>
        <v>2</v>
      </c>
      <c r="BC18" s="252">
        <f>'Performance Analysis by Country'!BZ18</f>
        <v>3</v>
      </c>
      <c r="BD18" s="252">
        <f>'Performance Analysis by Country'!CA18</f>
        <v>3</v>
      </c>
      <c r="BE18" s="252">
        <f>'Performance Analysis by Country'!CB18</f>
        <v>4</v>
      </c>
      <c r="BF18" s="260">
        <f>'Performance Analysis by Country'!CG18</f>
        <v>1</v>
      </c>
      <c r="BG18" s="260">
        <f>'Performance Analysis by Country'!CH18</f>
        <v>4</v>
      </c>
      <c r="BH18" s="260">
        <f>'Performance Analysis by Country'!CI18</f>
        <v>3</v>
      </c>
      <c r="BI18" s="260">
        <f>'Performance Analysis by Country'!CJ18</f>
        <v>3</v>
      </c>
      <c r="BJ18" s="260">
        <f>'Performance Analysis by Country'!CK18</f>
        <v>1</v>
      </c>
      <c r="BK18" s="260">
        <f>'Performance Analysis by Country'!CL18</f>
        <v>1</v>
      </c>
      <c r="BL18" s="260">
        <f>'Performance Analysis by Country'!CM18</f>
        <v>2</v>
      </c>
      <c r="BM18" s="260">
        <f>'Performance Analysis by Country'!CN18</f>
        <v>3</v>
      </c>
      <c r="BN18" s="260">
        <f>'Performance Analysis by Country'!CO18</f>
        <v>3</v>
      </c>
      <c r="BO18" s="260">
        <f>'Performance Analysis by Country'!CP18</f>
        <v>3</v>
      </c>
      <c r="BP18" s="260">
        <f>'Performance Analysis by Country'!CQ18</f>
        <v>2</v>
      </c>
      <c r="BQ18" s="140">
        <f>'Performance Analysis by Country'!CU18</f>
        <v>1</v>
      </c>
      <c r="BR18" s="140">
        <f>'Performance Analysis by Country'!CV18</f>
        <v>2</v>
      </c>
      <c r="BS18" s="140">
        <f>'Performance Analysis by Country'!CW18</f>
        <v>3</v>
      </c>
      <c r="BT18" s="236">
        <f>'Performance Analysis by Country'!CY18</f>
        <v>2</v>
      </c>
      <c r="BU18" s="378">
        <f t="shared" si="0"/>
        <v>5</v>
      </c>
      <c r="BV18" s="378">
        <f t="shared" si="1"/>
        <v>62</v>
      </c>
      <c r="BW18" s="443">
        <f t="shared" si="6"/>
        <v>0.92537313432835822</v>
      </c>
      <c r="BX18" s="274" t="str">
        <f t="shared" si="7"/>
        <v/>
      </c>
      <c r="BZ18" s="230">
        <f t="shared" si="2"/>
        <v>16</v>
      </c>
      <c r="CA18" s="235">
        <f t="shared" si="3"/>
        <v>18</v>
      </c>
      <c r="CB18" s="171">
        <f t="shared" si="4"/>
        <v>19</v>
      </c>
      <c r="CC18" s="232">
        <f t="shared" si="5"/>
        <v>9</v>
      </c>
      <c r="CD18" s="16"/>
      <c r="CE18" s="230">
        <f t="shared" si="8"/>
        <v>34</v>
      </c>
      <c r="CF18" s="232">
        <f t="shared" si="9"/>
        <v>28</v>
      </c>
    </row>
    <row r="19" spans="1:84" x14ac:dyDescent="0.25">
      <c r="A19" s="3" t="s">
        <v>52</v>
      </c>
      <c r="B19" s="406">
        <v>2012</v>
      </c>
      <c r="C19" s="418" t="s">
        <v>446</v>
      </c>
      <c r="D19" s="418" t="s">
        <v>400</v>
      </c>
      <c r="E19" s="407" t="s">
        <v>427</v>
      </c>
      <c r="F19" s="244">
        <f>'Performance Analysis by Country'!D19</f>
        <v>4</v>
      </c>
      <c r="G19" s="128">
        <f>'Performance Analysis by Country'!E19</f>
        <v>3</v>
      </c>
      <c r="H19" s="128">
        <f>'Performance Analysis by Country'!F19</f>
        <v>2</v>
      </c>
      <c r="I19" s="128">
        <f>'Performance Analysis by Country'!G19</f>
        <v>2</v>
      </c>
      <c r="J19" s="128">
        <f>'Performance Analysis by Country'!H19</f>
        <v>3</v>
      </c>
      <c r="K19" s="128">
        <f>'Performance Analysis by Country'!I19</f>
        <v>3</v>
      </c>
      <c r="L19" s="128">
        <f>'Performance Analysis by Country'!J19</f>
        <v>2</v>
      </c>
      <c r="M19" s="128">
        <f>'Performance Analysis by Country'!K19</f>
        <v>2</v>
      </c>
      <c r="N19" s="128">
        <f>'Performance Analysis by Country'!L19</f>
        <v>3</v>
      </c>
      <c r="O19" s="128">
        <f>'Performance Analysis by Country'!M19</f>
        <v>1</v>
      </c>
      <c r="P19" s="128">
        <f>'Performance Analysis by Country'!N19</f>
        <v>3</v>
      </c>
      <c r="Q19" s="128">
        <f>'Performance Analysis by Country'!O19</f>
        <v>3</v>
      </c>
      <c r="R19" s="126">
        <f>'Performance Analysis by Country'!S19</f>
        <v>3</v>
      </c>
      <c r="S19" s="126">
        <f>'Performance Analysis by Country'!V19</f>
        <v>1</v>
      </c>
      <c r="T19" s="126">
        <f>'Performance Analysis by Country'!W19</f>
        <v>1</v>
      </c>
      <c r="U19" s="126">
        <f>'Performance Analysis by Country'!X19</f>
        <v>3</v>
      </c>
      <c r="V19" s="127" t="str">
        <f>'Performance Analysis by Country'!AE19</f>
        <v>*</v>
      </c>
      <c r="W19" s="127" t="str">
        <f>'Performance Analysis by Country'!AF19</f>
        <v>*</v>
      </c>
      <c r="X19" s="127">
        <f>'Performance Analysis by Country'!AG19</f>
        <v>4</v>
      </c>
      <c r="Y19" s="127" t="str">
        <f>'Performance Analysis by Country'!AH19</f>
        <v>*</v>
      </c>
      <c r="Z19" s="127">
        <f>'Performance Analysis by Country'!AI19</f>
        <v>4</v>
      </c>
      <c r="AA19" s="127" t="str">
        <f>'Performance Analysis by Country'!AJ19</f>
        <v>*</v>
      </c>
      <c r="AB19" s="127" t="str">
        <f>'Performance Analysis by Country'!AK19</f>
        <v>*</v>
      </c>
      <c r="AC19" s="127">
        <f>'Performance Analysis by Country'!AL19</f>
        <v>4</v>
      </c>
      <c r="AD19" s="127">
        <f>'Performance Analysis by Country'!AM19</f>
        <v>4</v>
      </c>
      <c r="AE19" s="127">
        <f>'Performance Analysis by Country'!AN19</f>
        <v>4</v>
      </c>
      <c r="AF19" s="127">
        <f>'Performance Analysis by Country'!AO19</f>
        <v>3</v>
      </c>
      <c r="AG19" s="127">
        <f>'Performance Analysis by Country'!AP19</f>
        <v>3</v>
      </c>
      <c r="AH19" s="140">
        <f>'Performance Analysis by Country'!AU19</f>
        <v>3</v>
      </c>
      <c r="AI19" s="140">
        <f>'Performance Analysis by Country'!AV19</f>
        <v>3</v>
      </c>
      <c r="AJ19" s="140">
        <f>'Performance Analysis by Country'!AX19</f>
        <v>1</v>
      </c>
      <c r="AK19" s="140">
        <f>'Performance Analysis by Country'!AY19</f>
        <v>3</v>
      </c>
      <c r="AL19" s="140">
        <f>'Performance Analysis by Country'!AZ19</f>
        <v>4</v>
      </c>
      <c r="AM19" s="128">
        <f>'Performance Analysis by Country'!BD19</f>
        <v>3</v>
      </c>
      <c r="AN19" s="128">
        <f>'Performance Analysis by Country'!BE19</f>
        <v>4</v>
      </c>
      <c r="AO19" s="128">
        <f>'Performance Analysis by Country'!BF19</f>
        <v>4</v>
      </c>
      <c r="AP19" s="128">
        <f>'Performance Analysis by Country'!BG19</f>
        <v>4</v>
      </c>
      <c r="AQ19" s="128">
        <f>'Performance Analysis by Country'!BH19</f>
        <v>4</v>
      </c>
      <c r="AR19" s="128">
        <f>'Performance Analysis by Country'!BI19</f>
        <v>3</v>
      </c>
      <c r="AS19" s="128">
        <f>'Performance Analysis by Country'!BJ19</f>
        <v>4</v>
      </c>
      <c r="AT19" s="128">
        <f>'Performance Analysis by Country'!BK19</f>
        <v>4</v>
      </c>
      <c r="AU19" s="128">
        <f>'Performance Analysis by Country'!BL19</f>
        <v>3</v>
      </c>
      <c r="AV19" s="128">
        <f>'Performance Analysis by Country'!BN19</f>
        <v>3</v>
      </c>
      <c r="AW19" s="128">
        <f>'Performance Analysis by Country'!BO19</f>
        <v>4</v>
      </c>
      <c r="AX19" s="128">
        <f>'Performance Analysis by Country'!BR19</f>
        <v>4</v>
      </c>
      <c r="AY19" s="252">
        <f>'Performance Analysis by Country'!BV19</f>
        <v>3</v>
      </c>
      <c r="AZ19" s="252">
        <f>'Performance Analysis by Country'!BW19</f>
        <v>2</v>
      </c>
      <c r="BA19" s="252">
        <f>'Performance Analysis by Country'!BX19</f>
        <v>4</v>
      </c>
      <c r="BB19" s="252">
        <f>'Performance Analysis by Country'!BY19</f>
        <v>4</v>
      </c>
      <c r="BC19" s="252">
        <f>'Performance Analysis by Country'!BZ19</f>
        <v>3</v>
      </c>
      <c r="BD19" s="252">
        <f>'Performance Analysis by Country'!CA19</f>
        <v>2</v>
      </c>
      <c r="BE19" s="252">
        <f>'Performance Analysis by Country'!CB19</f>
        <v>4</v>
      </c>
      <c r="BF19" s="260">
        <f>'Performance Analysis by Country'!CG19</f>
        <v>4</v>
      </c>
      <c r="BG19" s="260">
        <f>'Performance Analysis by Country'!CH19</f>
        <v>4</v>
      </c>
      <c r="BH19" s="260">
        <f>'Performance Analysis by Country'!CI19</f>
        <v>3</v>
      </c>
      <c r="BI19" s="260">
        <f>'Performance Analysis by Country'!CJ19</f>
        <v>4</v>
      </c>
      <c r="BJ19" s="260">
        <f>'Performance Analysis by Country'!CK19</f>
        <v>3</v>
      </c>
      <c r="BK19" s="260">
        <f>'Performance Analysis by Country'!CL19</f>
        <v>3</v>
      </c>
      <c r="BL19" s="260">
        <f>'Performance Analysis by Country'!CM19</f>
        <v>4</v>
      </c>
      <c r="BM19" s="260">
        <f>'Performance Analysis by Country'!CN19</f>
        <v>1</v>
      </c>
      <c r="BN19" s="260">
        <f>'Performance Analysis by Country'!CO19</f>
        <v>1</v>
      </c>
      <c r="BO19" s="260">
        <f>'Performance Analysis by Country'!CP19</f>
        <v>1</v>
      </c>
      <c r="BP19" s="260">
        <f>'Performance Analysis by Country'!CQ19</f>
        <v>4</v>
      </c>
      <c r="BQ19" s="140">
        <f>'Performance Analysis by Country'!CU19</f>
        <v>4</v>
      </c>
      <c r="BR19" s="140">
        <f>'Performance Analysis by Country'!CV19</f>
        <v>4</v>
      </c>
      <c r="BS19" s="140">
        <f>'Performance Analysis by Country'!CW19</f>
        <v>4</v>
      </c>
      <c r="BT19" s="236">
        <f>'Performance Analysis by Country'!CY19</f>
        <v>2</v>
      </c>
      <c r="BU19" s="378">
        <f t="shared" si="0"/>
        <v>5</v>
      </c>
      <c r="BV19" s="378">
        <f t="shared" si="1"/>
        <v>62</v>
      </c>
      <c r="BW19" s="443">
        <f t="shared" si="6"/>
        <v>0.92537313432835822</v>
      </c>
      <c r="BX19" s="274" t="str">
        <f t="shared" si="7"/>
        <v/>
      </c>
      <c r="BZ19" s="230">
        <f t="shared" si="2"/>
        <v>7</v>
      </c>
      <c r="CA19" s="235">
        <f t="shared" si="3"/>
        <v>7</v>
      </c>
      <c r="CB19" s="171">
        <f t="shared" si="4"/>
        <v>22</v>
      </c>
      <c r="CC19" s="232">
        <f t="shared" si="5"/>
        <v>26</v>
      </c>
      <c r="CD19" s="16"/>
      <c r="CE19" s="230">
        <f t="shared" si="8"/>
        <v>14</v>
      </c>
      <c r="CF19" s="232">
        <f t="shared" si="9"/>
        <v>48</v>
      </c>
    </row>
    <row r="20" spans="1:84" x14ac:dyDescent="0.25">
      <c r="A20" s="3" t="s">
        <v>53</v>
      </c>
      <c r="B20" s="406">
        <v>2010</v>
      </c>
      <c r="C20" s="418" t="s">
        <v>445</v>
      </c>
      <c r="D20" s="418" t="s">
        <v>401</v>
      </c>
      <c r="E20" s="407" t="s">
        <v>427</v>
      </c>
      <c r="F20" s="244">
        <f>'Performance Analysis by Country'!D20</f>
        <v>4</v>
      </c>
      <c r="G20" s="128">
        <f>'Performance Analysis by Country'!E20</f>
        <v>4</v>
      </c>
      <c r="H20" s="128">
        <f>'Performance Analysis by Country'!F20</f>
        <v>2</v>
      </c>
      <c r="I20" s="128">
        <f>'Performance Analysis by Country'!G20</f>
        <v>3</v>
      </c>
      <c r="J20" s="128">
        <f>'Performance Analysis by Country'!H20</f>
        <v>2</v>
      </c>
      <c r="K20" s="128" t="str">
        <f>'Performance Analysis by Country'!I20</f>
        <v>*</v>
      </c>
      <c r="L20" s="128">
        <f>'Performance Analysis by Country'!J20</f>
        <v>4</v>
      </c>
      <c r="M20" s="128">
        <f>'Performance Analysis by Country'!K20</f>
        <v>1</v>
      </c>
      <c r="N20" s="128">
        <f>'Performance Analysis by Country'!L20</f>
        <v>3</v>
      </c>
      <c r="O20" s="128">
        <f>'Performance Analysis by Country'!M20</f>
        <v>1</v>
      </c>
      <c r="P20" s="128">
        <f>'Performance Analysis by Country'!N20</f>
        <v>1</v>
      </c>
      <c r="Q20" s="128">
        <f>'Performance Analysis by Country'!O20</f>
        <v>2</v>
      </c>
      <c r="R20" s="126">
        <f>'Performance Analysis by Country'!S20</f>
        <v>4</v>
      </c>
      <c r="S20" s="126">
        <f>'Performance Analysis by Country'!V20</f>
        <v>4</v>
      </c>
      <c r="T20" s="126">
        <f>'Performance Analysis by Country'!W20</f>
        <v>3</v>
      </c>
      <c r="U20" s="126">
        <f>'Performance Analysis by Country'!X20</f>
        <v>1</v>
      </c>
      <c r="V20" s="127">
        <f>'Performance Analysis by Country'!AE20</f>
        <v>2</v>
      </c>
      <c r="W20" s="127">
        <f>'Performance Analysis by Country'!AF20</f>
        <v>1</v>
      </c>
      <c r="X20" s="127">
        <f>'Performance Analysis by Country'!AG20</f>
        <v>1</v>
      </c>
      <c r="Y20" s="127">
        <f>'Performance Analysis by Country'!AH20</f>
        <v>3</v>
      </c>
      <c r="Z20" s="127">
        <f>'Performance Analysis by Country'!AI20</f>
        <v>3</v>
      </c>
      <c r="AA20" s="127">
        <f>'Performance Analysis by Country'!AJ20</f>
        <v>1</v>
      </c>
      <c r="AB20" s="127">
        <f>'Performance Analysis by Country'!AK20</f>
        <v>3</v>
      </c>
      <c r="AC20" s="127">
        <f>'Performance Analysis by Country'!AL20</f>
        <v>2</v>
      </c>
      <c r="AD20" s="127">
        <f>'Performance Analysis by Country'!AM20</f>
        <v>3</v>
      </c>
      <c r="AE20" s="127">
        <f>'Performance Analysis by Country'!AN20</f>
        <v>1</v>
      </c>
      <c r="AF20" s="127">
        <f>'Performance Analysis by Country'!AO20</f>
        <v>1</v>
      </c>
      <c r="AG20" s="127">
        <f>'Performance Analysis by Country'!AP20</f>
        <v>1</v>
      </c>
      <c r="AH20" s="140">
        <f>'Performance Analysis by Country'!AU20</f>
        <v>1</v>
      </c>
      <c r="AI20" s="140">
        <f>'Performance Analysis by Country'!AV20</f>
        <v>3</v>
      </c>
      <c r="AJ20" s="140">
        <f>'Performance Analysis by Country'!AX20</f>
        <v>1</v>
      </c>
      <c r="AK20" s="140">
        <f>'Performance Analysis by Country'!AY20</f>
        <v>2</v>
      </c>
      <c r="AL20" s="140">
        <f>'Performance Analysis by Country'!AZ20</f>
        <v>2</v>
      </c>
      <c r="AM20" s="128">
        <f>'Performance Analysis by Country'!BD20</f>
        <v>4</v>
      </c>
      <c r="AN20" s="128">
        <f>'Performance Analysis by Country'!BE20</f>
        <v>1</v>
      </c>
      <c r="AO20" s="128">
        <f>'Performance Analysis by Country'!BF20</f>
        <v>1</v>
      </c>
      <c r="AP20" s="128">
        <f>'Performance Analysis by Country'!BG20</f>
        <v>3</v>
      </c>
      <c r="AQ20" s="128">
        <f>'Performance Analysis by Country'!BH20</f>
        <v>1</v>
      </c>
      <c r="AR20" s="128">
        <f>'Performance Analysis by Country'!BI20</f>
        <v>3</v>
      </c>
      <c r="AS20" s="128" t="str">
        <f>'Performance Analysis by Country'!BJ20</f>
        <v>*</v>
      </c>
      <c r="AT20" s="128">
        <f>'Performance Analysis by Country'!BK20</f>
        <v>3</v>
      </c>
      <c r="AU20" s="128">
        <f>'Performance Analysis by Country'!BL20</f>
        <v>1</v>
      </c>
      <c r="AV20" s="128">
        <f>'Performance Analysis by Country'!BN20</f>
        <v>1</v>
      </c>
      <c r="AW20" s="128">
        <f>'Performance Analysis by Country'!BO20</f>
        <v>2</v>
      </c>
      <c r="AX20" s="128">
        <f>'Performance Analysis by Country'!BR20</f>
        <v>1</v>
      </c>
      <c r="AY20" s="252">
        <f>'Performance Analysis by Country'!BV20</f>
        <v>4</v>
      </c>
      <c r="AZ20" s="252">
        <f>'Performance Analysis by Country'!BW20</f>
        <v>4</v>
      </c>
      <c r="BA20" s="252">
        <f>'Performance Analysis by Country'!BX20</f>
        <v>1</v>
      </c>
      <c r="BB20" s="252">
        <f>'Performance Analysis by Country'!BY20</f>
        <v>1</v>
      </c>
      <c r="BC20" s="252">
        <f>'Performance Analysis by Country'!BZ20</f>
        <v>1</v>
      </c>
      <c r="BD20" s="252">
        <f>'Performance Analysis by Country'!CA20</f>
        <v>3</v>
      </c>
      <c r="BE20" s="252">
        <f>'Performance Analysis by Country'!CB20</f>
        <v>3</v>
      </c>
      <c r="BF20" s="260">
        <f>'Performance Analysis by Country'!CG20</f>
        <v>2</v>
      </c>
      <c r="BG20" s="260">
        <f>'Performance Analysis by Country'!CH20</f>
        <v>1</v>
      </c>
      <c r="BH20" s="260">
        <f>'Performance Analysis by Country'!CI20</f>
        <v>4</v>
      </c>
      <c r="BI20" s="260">
        <f>'Performance Analysis by Country'!CJ20</f>
        <v>3</v>
      </c>
      <c r="BJ20" s="260">
        <f>'Performance Analysis by Country'!CK20</f>
        <v>3</v>
      </c>
      <c r="BK20" s="260">
        <f>'Performance Analysis by Country'!CL20</f>
        <v>3</v>
      </c>
      <c r="BL20" s="260">
        <f>'Performance Analysis by Country'!CM20</f>
        <v>2</v>
      </c>
      <c r="BM20" s="260">
        <f>'Performance Analysis by Country'!CN20</f>
        <v>4</v>
      </c>
      <c r="BN20" s="260">
        <f>'Performance Analysis by Country'!CO20</f>
        <v>3</v>
      </c>
      <c r="BO20" s="260">
        <f>'Performance Analysis by Country'!CP20</f>
        <v>4</v>
      </c>
      <c r="BP20" s="260">
        <f>'Performance Analysis by Country'!CQ20</f>
        <v>1</v>
      </c>
      <c r="BQ20" s="140">
        <f>'Performance Analysis by Country'!CU20</f>
        <v>3</v>
      </c>
      <c r="BR20" s="140">
        <f>'Performance Analysis by Country'!CV20</f>
        <v>3</v>
      </c>
      <c r="BS20" s="140">
        <f>'Performance Analysis by Country'!CW20</f>
        <v>4</v>
      </c>
      <c r="BT20" s="236">
        <f>'Performance Analysis by Country'!CY20</f>
        <v>4</v>
      </c>
      <c r="BU20" s="378">
        <f t="shared" si="0"/>
        <v>2</v>
      </c>
      <c r="BV20" s="378">
        <f t="shared" si="1"/>
        <v>65</v>
      </c>
      <c r="BW20" s="443">
        <f t="shared" si="6"/>
        <v>0.97014925373134331</v>
      </c>
      <c r="BX20" s="274" t="str">
        <f t="shared" si="7"/>
        <v/>
      </c>
      <c r="BZ20" s="230">
        <f t="shared" si="2"/>
        <v>23</v>
      </c>
      <c r="CA20" s="235">
        <f t="shared" si="3"/>
        <v>10</v>
      </c>
      <c r="CB20" s="171">
        <f t="shared" si="4"/>
        <v>19</v>
      </c>
      <c r="CC20" s="232">
        <f t="shared" si="5"/>
        <v>13</v>
      </c>
      <c r="CD20" s="16"/>
      <c r="CE20" s="230">
        <f t="shared" si="8"/>
        <v>33</v>
      </c>
      <c r="CF20" s="232">
        <f t="shared" si="9"/>
        <v>32</v>
      </c>
    </row>
    <row r="21" spans="1:84" x14ac:dyDescent="0.25">
      <c r="A21" s="3" t="s">
        <v>54</v>
      </c>
      <c r="B21" s="406">
        <v>2017</v>
      </c>
      <c r="C21" s="418" t="s">
        <v>444</v>
      </c>
      <c r="D21" s="418" t="s">
        <v>402</v>
      </c>
      <c r="E21" s="407" t="s">
        <v>429</v>
      </c>
      <c r="F21" s="244">
        <f>'Performance Analysis by Country'!D21</f>
        <v>1</v>
      </c>
      <c r="G21" s="128" t="str">
        <f>'Performance Analysis by Country'!E21</f>
        <v>*</v>
      </c>
      <c r="H21" s="128" t="str">
        <f>'Performance Analysis by Country'!F21</f>
        <v>*</v>
      </c>
      <c r="I21" s="128" t="str">
        <f>'Performance Analysis by Country'!G21</f>
        <v>*</v>
      </c>
      <c r="J21" s="128" t="str">
        <f>'Performance Analysis by Country'!H21</f>
        <v>*</v>
      </c>
      <c r="K21" s="128" t="str">
        <f>'Performance Analysis by Country'!I21</f>
        <v>*</v>
      </c>
      <c r="L21" s="128">
        <f>'Performance Analysis by Country'!J21</f>
        <v>1</v>
      </c>
      <c r="M21" s="128">
        <f>'Performance Analysis by Country'!K21</f>
        <v>1</v>
      </c>
      <c r="N21" s="128">
        <f>'Performance Analysis by Country'!L21</f>
        <v>1</v>
      </c>
      <c r="O21" s="128">
        <f>'Performance Analysis by Country'!M21</f>
        <v>1</v>
      </c>
      <c r="P21" s="128">
        <f>'Performance Analysis by Country'!N21</f>
        <v>1</v>
      </c>
      <c r="Q21" s="128">
        <f>'Performance Analysis by Country'!O21</f>
        <v>1</v>
      </c>
      <c r="R21" s="126" t="str">
        <f>'Performance Analysis by Country'!S21</f>
        <v>*</v>
      </c>
      <c r="S21" s="126">
        <f>'Performance Analysis by Country'!V21</f>
        <v>1</v>
      </c>
      <c r="T21" s="126">
        <f>'Performance Analysis by Country'!W21</f>
        <v>1</v>
      </c>
      <c r="U21" s="126">
        <f>'Performance Analysis by Country'!X21</f>
        <v>3</v>
      </c>
      <c r="V21" s="127" t="str">
        <f>'Performance Analysis by Country'!AE21</f>
        <v>*</v>
      </c>
      <c r="W21" s="127">
        <f>'Performance Analysis by Country'!AF21</f>
        <v>4</v>
      </c>
      <c r="X21" s="127">
        <f>'Performance Analysis by Country'!AG21</f>
        <v>4</v>
      </c>
      <c r="Y21" s="127">
        <f>'Performance Analysis by Country'!AH21</f>
        <v>3</v>
      </c>
      <c r="Z21" s="127" t="str">
        <f>'Performance Analysis by Country'!AI21</f>
        <v>*</v>
      </c>
      <c r="AA21" s="127">
        <f>'Performance Analysis by Country'!AJ21</f>
        <v>4</v>
      </c>
      <c r="AB21" s="127">
        <f>'Performance Analysis by Country'!AK21</f>
        <v>2</v>
      </c>
      <c r="AC21" s="127">
        <f>'Performance Analysis by Country'!AL21</f>
        <v>2</v>
      </c>
      <c r="AD21" s="127">
        <f>'Performance Analysis by Country'!AM21</f>
        <v>1</v>
      </c>
      <c r="AE21" s="127">
        <f>'Performance Analysis by Country'!AN21</f>
        <v>3</v>
      </c>
      <c r="AF21" s="127">
        <f>'Performance Analysis by Country'!AO21</f>
        <v>4</v>
      </c>
      <c r="AG21" s="127">
        <f>'Performance Analysis by Country'!AP21</f>
        <v>1</v>
      </c>
      <c r="AH21" s="140">
        <f>'Performance Analysis by Country'!AU21</f>
        <v>4</v>
      </c>
      <c r="AI21" s="140">
        <f>'Performance Analysis by Country'!AV21</f>
        <v>4</v>
      </c>
      <c r="AJ21" s="140">
        <f>'Performance Analysis by Country'!AX21</f>
        <v>1</v>
      </c>
      <c r="AK21" s="140">
        <f>'Performance Analysis by Country'!AY21</f>
        <v>2</v>
      </c>
      <c r="AL21" s="140">
        <f>'Performance Analysis by Country'!AZ21</f>
        <v>2</v>
      </c>
      <c r="AM21" s="128">
        <f>'Performance Analysis by Country'!BD21</f>
        <v>2</v>
      </c>
      <c r="AN21" s="128">
        <f>'Performance Analysis by Country'!BE21</f>
        <v>4</v>
      </c>
      <c r="AO21" s="128">
        <f>'Performance Analysis by Country'!BF21</f>
        <v>3</v>
      </c>
      <c r="AP21" s="128">
        <f>'Performance Analysis by Country'!BG21</f>
        <v>2</v>
      </c>
      <c r="AQ21" s="128">
        <f>'Performance Analysis by Country'!BH21</f>
        <v>1</v>
      </c>
      <c r="AR21" s="128">
        <f>'Performance Analysis by Country'!BI21</f>
        <v>2</v>
      </c>
      <c r="AS21" s="128">
        <f>'Performance Analysis by Country'!BJ21</f>
        <v>2</v>
      </c>
      <c r="AT21" s="128">
        <f>'Performance Analysis by Country'!BK21</f>
        <v>1</v>
      </c>
      <c r="AU21" s="128">
        <f>'Performance Analysis by Country'!BL21</f>
        <v>4</v>
      </c>
      <c r="AV21" s="128">
        <f>'Performance Analysis by Country'!BN21</f>
        <v>3</v>
      </c>
      <c r="AW21" s="128">
        <f>'Performance Analysis by Country'!BO21</f>
        <v>3</v>
      </c>
      <c r="AX21" s="128">
        <f>'Performance Analysis by Country'!BR21</f>
        <v>4</v>
      </c>
      <c r="AY21" s="252">
        <f>'Performance Analysis by Country'!BV21</f>
        <v>1</v>
      </c>
      <c r="AZ21" s="252">
        <f>'Performance Analysis by Country'!BW21</f>
        <v>2</v>
      </c>
      <c r="BA21" s="252" t="str">
        <f>'Performance Analysis by Country'!BX21</f>
        <v>*</v>
      </c>
      <c r="BB21" s="252">
        <f>'Performance Analysis by Country'!BY21</f>
        <v>2</v>
      </c>
      <c r="BC21" s="252">
        <f>'Performance Analysis by Country'!BZ21</f>
        <v>3</v>
      </c>
      <c r="BD21" s="252">
        <f>'Performance Analysis by Country'!CA21</f>
        <v>3</v>
      </c>
      <c r="BE21" s="252" t="str">
        <f>'Performance Analysis by Country'!CB21</f>
        <v>*</v>
      </c>
      <c r="BF21" s="260">
        <f>'Performance Analysis by Country'!CG21</f>
        <v>4</v>
      </c>
      <c r="BG21" s="260">
        <f>'Performance Analysis by Country'!CH21</f>
        <v>3</v>
      </c>
      <c r="BH21" s="260">
        <f>'Performance Analysis by Country'!CI21</f>
        <v>2</v>
      </c>
      <c r="BI21" s="260">
        <f>'Performance Analysis by Country'!CJ21</f>
        <v>4</v>
      </c>
      <c r="BJ21" s="260">
        <f>'Performance Analysis by Country'!CK21</f>
        <v>1</v>
      </c>
      <c r="BK21" s="260">
        <f>'Performance Analysis by Country'!CL21</f>
        <v>1</v>
      </c>
      <c r="BL21" s="260">
        <f>'Performance Analysis by Country'!CM21</f>
        <v>3</v>
      </c>
      <c r="BM21" s="260">
        <f>'Performance Analysis by Country'!CN21</f>
        <v>1</v>
      </c>
      <c r="BN21" s="260">
        <f>'Performance Analysis by Country'!CO21</f>
        <v>2</v>
      </c>
      <c r="BO21" s="260">
        <f>'Performance Analysis by Country'!CP21</f>
        <v>1</v>
      </c>
      <c r="BP21" s="260">
        <f>'Performance Analysis by Country'!CQ21</f>
        <v>3</v>
      </c>
      <c r="BQ21" s="140">
        <f>'Performance Analysis by Country'!CU21</f>
        <v>4</v>
      </c>
      <c r="BR21" s="140">
        <f>'Performance Analysis by Country'!CV21</f>
        <v>3</v>
      </c>
      <c r="BS21" s="140">
        <f>'Performance Analysis by Country'!CW21</f>
        <v>4</v>
      </c>
      <c r="BT21" s="236">
        <f>'Performance Analysis by Country'!CY21</f>
        <v>2</v>
      </c>
      <c r="BU21" s="378">
        <f t="shared" si="0"/>
        <v>10</v>
      </c>
      <c r="BV21" s="378">
        <f t="shared" si="1"/>
        <v>57</v>
      </c>
      <c r="BW21" s="443">
        <f t="shared" si="6"/>
        <v>0.85074626865671643</v>
      </c>
      <c r="BX21" s="276" t="str">
        <f t="shared" si="7"/>
        <v/>
      </c>
      <c r="BZ21" s="230">
        <f t="shared" si="2"/>
        <v>19</v>
      </c>
      <c r="CA21" s="235">
        <f t="shared" si="3"/>
        <v>13</v>
      </c>
      <c r="CB21" s="171">
        <f t="shared" si="4"/>
        <v>12</v>
      </c>
      <c r="CC21" s="232">
        <f t="shared" si="5"/>
        <v>13</v>
      </c>
      <c r="CD21" s="16"/>
      <c r="CE21" s="230">
        <f t="shared" si="8"/>
        <v>32</v>
      </c>
      <c r="CF21" s="232">
        <f t="shared" si="9"/>
        <v>25</v>
      </c>
    </row>
    <row r="22" spans="1:84" x14ac:dyDescent="0.25">
      <c r="A22" s="3" t="s">
        <v>55</v>
      </c>
      <c r="B22" s="406">
        <v>2011</v>
      </c>
      <c r="C22" s="418" t="s">
        <v>444</v>
      </c>
      <c r="D22" s="418" t="s">
        <v>401</v>
      </c>
      <c r="E22" s="407" t="s">
        <v>429</v>
      </c>
      <c r="F22" s="244">
        <f>'Performance Analysis by Country'!D22</f>
        <v>4</v>
      </c>
      <c r="G22" s="128">
        <f>'Performance Analysis by Country'!E22</f>
        <v>1</v>
      </c>
      <c r="H22" s="128">
        <f>'Performance Analysis by Country'!F22</f>
        <v>3</v>
      </c>
      <c r="I22" s="128">
        <f>'Performance Analysis by Country'!G22</f>
        <v>1</v>
      </c>
      <c r="J22" s="128">
        <f>'Performance Analysis by Country'!H22</f>
        <v>1</v>
      </c>
      <c r="K22" s="128">
        <f>'Performance Analysis by Country'!I22</f>
        <v>3</v>
      </c>
      <c r="L22" s="128">
        <f>'Performance Analysis by Country'!J22</f>
        <v>1</v>
      </c>
      <c r="M22" s="128">
        <f>'Performance Analysis by Country'!K22</f>
        <v>1</v>
      </c>
      <c r="N22" s="128">
        <f>'Performance Analysis by Country'!L22</f>
        <v>3</v>
      </c>
      <c r="O22" s="128">
        <f>'Performance Analysis by Country'!M22</f>
        <v>4</v>
      </c>
      <c r="P22" s="128">
        <f>'Performance Analysis by Country'!N22</f>
        <v>4</v>
      </c>
      <c r="Q22" s="128">
        <f>'Performance Analysis by Country'!O22</f>
        <v>2</v>
      </c>
      <c r="R22" s="126">
        <f>'Performance Analysis by Country'!S22</f>
        <v>3</v>
      </c>
      <c r="S22" s="126">
        <f>'Performance Analysis by Country'!V22</f>
        <v>4</v>
      </c>
      <c r="T22" s="126">
        <f>'Performance Analysis by Country'!W22</f>
        <v>4</v>
      </c>
      <c r="U22" s="126">
        <f>'Performance Analysis by Country'!X22</f>
        <v>2</v>
      </c>
      <c r="V22" s="127">
        <f>'Performance Analysis by Country'!AE22</f>
        <v>1</v>
      </c>
      <c r="W22" s="127">
        <f>'Performance Analysis by Country'!AF22</f>
        <v>3</v>
      </c>
      <c r="X22" s="127">
        <f>'Performance Analysis by Country'!AG22</f>
        <v>2</v>
      </c>
      <c r="Y22" s="127">
        <f>'Performance Analysis by Country'!AH22</f>
        <v>2</v>
      </c>
      <c r="Z22" s="127">
        <f>'Performance Analysis by Country'!AI22</f>
        <v>1</v>
      </c>
      <c r="AA22" s="127">
        <f>'Performance Analysis by Country'!AJ22</f>
        <v>2</v>
      </c>
      <c r="AB22" s="127">
        <f>'Performance Analysis by Country'!AK22</f>
        <v>3</v>
      </c>
      <c r="AC22" s="127">
        <f>'Performance Analysis by Country'!AL22</f>
        <v>4</v>
      </c>
      <c r="AD22" s="127">
        <f>'Performance Analysis by Country'!AM22</f>
        <v>1</v>
      </c>
      <c r="AE22" s="127">
        <f>'Performance Analysis by Country'!AN22</f>
        <v>2</v>
      </c>
      <c r="AF22" s="127">
        <f>'Performance Analysis by Country'!AO22</f>
        <v>1</v>
      </c>
      <c r="AG22" s="127">
        <f>'Performance Analysis by Country'!AP22</f>
        <v>1</v>
      </c>
      <c r="AH22" s="140">
        <f>'Performance Analysis by Country'!AU22</f>
        <v>4</v>
      </c>
      <c r="AI22" s="140">
        <f>'Performance Analysis by Country'!AV22</f>
        <v>3</v>
      </c>
      <c r="AJ22" s="140">
        <f>'Performance Analysis by Country'!AX22</f>
        <v>1</v>
      </c>
      <c r="AK22" s="140">
        <f>'Performance Analysis by Country'!AY22</f>
        <v>2</v>
      </c>
      <c r="AL22" s="140">
        <f>'Performance Analysis by Country'!AZ22</f>
        <v>3</v>
      </c>
      <c r="AM22" s="128">
        <f>'Performance Analysis by Country'!BD22</f>
        <v>2</v>
      </c>
      <c r="AN22" s="128">
        <f>'Performance Analysis by Country'!BE22</f>
        <v>3</v>
      </c>
      <c r="AO22" s="128">
        <f>'Performance Analysis by Country'!BF22</f>
        <v>3</v>
      </c>
      <c r="AP22" s="128">
        <f>'Performance Analysis by Country'!BG22</f>
        <v>2</v>
      </c>
      <c r="AQ22" s="128">
        <f>'Performance Analysis by Country'!BH22</f>
        <v>3</v>
      </c>
      <c r="AR22" s="128">
        <f>'Performance Analysis by Country'!BI22</f>
        <v>3</v>
      </c>
      <c r="AS22" s="128">
        <f>'Performance Analysis by Country'!BJ22</f>
        <v>2</v>
      </c>
      <c r="AT22" s="128">
        <f>'Performance Analysis by Country'!BK22</f>
        <v>3</v>
      </c>
      <c r="AU22" s="128">
        <f>'Performance Analysis by Country'!BL22</f>
        <v>4</v>
      </c>
      <c r="AV22" s="128">
        <f>'Performance Analysis by Country'!BN22</f>
        <v>2</v>
      </c>
      <c r="AW22" s="128">
        <f>'Performance Analysis by Country'!BO22</f>
        <v>3</v>
      </c>
      <c r="AX22" s="128">
        <f>'Performance Analysis by Country'!BR22</f>
        <v>4</v>
      </c>
      <c r="AY22" s="252">
        <f>'Performance Analysis by Country'!BV22</f>
        <v>3</v>
      </c>
      <c r="AZ22" s="252">
        <f>'Performance Analysis by Country'!BW22</f>
        <v>3</v>
      </c>
      <c r="BA22" s="252">
        <f>'Performance Analysis by Country'!BX22</f>
        <v>1</v>
      </c>
      <c r="BB22" s="252">
        <f>'Performance Analysis by Country'!BY22</f>
        <v>1</v>
      </c>
      <c r="BC22" s="252">
        <f>'Performance Analysis by Country'!BZ22</f>
        <v>2</v>
      </c>
      <c r="BD22" s="252">
        <f>'Performance Analysis by Country'!CA22</f>
        <v>2</v>
      </c>
      <c r="BE22" s="252" t="str">
        <f>'Performance Analysis by Country'!CB22</f>
        <v>*</v>
      </c>
      <c r="BF22" s="260">
        <f>'Performance Analysis by Country'!CG22</f>
        <v>3</v>
      </c>
      <c r="BG22" s="260">
        <f>'Performance Analysis by Country'!CH22</f>
        <v>3</v>
      </c>
      <c r="BH22" s="260">
        <f>'Performance Analysis by Country'!CI22</f>
        <v>4</v>
      </c>
      <c r="BI22" s="260">
        <f>'Performance Analysis by Country'!CJ22</f>
        <v>2</v>
      </c>
      <c r="BJ22" s="260">
        <f>'Performance Analysis by Country'!CK22</f>
        <v>1</v>
      </c>
      <c r="BK22" s="260">
        <f>'Performance Analysis by Country'!CL22</f>
        <v>1</v>
      </c>
      <c r="BL22" s="260">
        <f>'Performance Analysis by Country'!CM22</f>
        <v>3</v>
      </c>
      <c r="BM22" s="260">
        <f>'Performance Analysis by Country'!CN22</f>
        <v>1</v>
      </c>
      <c r="BN22" s="260">
        <f>'Performance Analysis by Country'!CO22</f>
        <v>3</v>
      </c>
      <c r="BO22" s="260">
        <f>'Performance Analysis by Country'!CP22</f>
        <v>2</v>
      </c>
      <c r="BP22" s="260">
        <f>'Performance Analysis by Country'!CQ22</f>
        <v>2</v>
      </c>
      <c r="BQ22" s="140">
        <f>'Performance Analysis by Country'!CU22</f>
        <v>2</v>
      </c>
      <c r="BR22" s="140">
        <f>'Performance Analysis by Country'!CV22</f>
        <v>3</v>
      </c>
      <c r="BS22" s="140">
        <f>'Performance Analysis by Country'!CW22</f>
        <v>2</v>
      </c>
      <c r="BT22" s="236">
        <f>'Performance Analysis by Country'!CY22</f>
        <v>2</v>
      </c>
      <c r="BU22" s="100">
        <f t="shared" si="0"/>
        <v>1</v>
      </c>
      <c r="BV22" s="100">
        <f t="shared" si="1"/>
        <v>66</v>
      </c>
      <c r="BW22" s="273">
        <f t="shared" si="6"/>
        <v>0.9850746268656716</v>
      </c>
      <c r="BX22" s="274" t="str">
        <f t="shared" si="7"/>
        <v/>
      </c>
      <c r="BZ22" s="230">
        <f t="shared" si="2"/>
        <v>16</v>
      </c>
      <c r="CA22" s="235">
        <f t="shared" si="3"/>
        <v>19</v>
      </c>
      <c r="CB22" s="171">
        <f t="shared" si="4"/>
        <v>21</v>
      </c>
      <c r="CC22" s="232">
        <f t="shared" si="5"/>
        <v>10</v>
      </c>
      <c r="CD22" s="16"/>
      <c r="CE22" s="230">
        <f t="shared" si="8"/>
        <v>35</v>
      </c>
      <c r="CF22" s="232">
        <f t="shared" si="9"/>
        <v>31</v>
      </c>
    </row>
    <row r="23" spans="1:84" x14ac:dyDescent="0.25">
      <c r="A23" s="3" t="s">
        <v>56</v>
      </c>
      <c r="B23" s="406">
        <v>2011</v>
      </c>
      <c r="C23" s="418" t="s">
        <v>444</v>
      </c>
      <c r="D23" s="418" t="s">
        <v>400</v>
      </c>
      <c r="E23" s="407" t="s">
        <v>429</v>
      </c>
      <c r="F23" s="244">
        <f>'Performance Analysis by Country'!D23</f>
        <v>4</v>
      </c>
      <c r="G23" s="128">
        <f>'Performance Analysis by Country'!E23</f>
        <v>3</v>
      </c>
      <c r="H23" s="128">
        <f>'Performance Analysis by Country'!F23</f>
        <v>2</v>
      </c>
      <c r="I23" s="128">
        <f>'Performance Analysis by Country'!G23</f>
        <v>1</v>
      </c>
      <c r="J23" s="128">
        <f>'Performance Analysis by Country'!H23</f>
        <v>3</v>
      </c>
      <c r="K23" s="128">
        <f>'Performance Analysis by Country'!I23</f>
        <v>2</v>
      </c>
      <c r="L23" s="128">
        <f>'Performance Analysis by Country'!J23</f>
        <v>1</v>
      </c>
      <c r="M23" s="128">
        <f>'Performance Analysis by Country'!K23</f>
        <v>1</v>
      </c>
      <c r="N23" s="128">
        <f>'Performance Analysis by Country'!L23</f>
        <v>3</v>
      </c>
      <c r="O23" s="128">
        <f>'Performance Analysis by Country'!M23</f>
        <v>3</v>
      </c>
      <c r="P23" s="128">
        <f>'Performance Analysis by Country'!N23</f>
        <v>2</v>
      </c>
      <c r="Q23" s="128">
        <f>'Performance Analysis by Country'!O23</f>
        <v>3</v>
      </c>
      <c r="R23" s="126">
        <f>'Performance Analysis by Country'!S23</f>
        <v>3</v>
      </c>
      <c r="S23" s="126">
        <f>'Performance Analysis by Country'!V23</f>
        <v>4</v>
      </c>
      <c r="T23" s="126">
        <f>'Performance Analysis by Country'!W23</f>
        <v>2</v>
      </c>
      <c r="U23" s="126">
        <f>'Performance Analysis by Country'!X23</f>
        <v>2</v>
      </c>
      <c r="V23" s="127">
        <f>'Performance Analysis by Country'!AE23</f>
        <v>1</v>
      </c>
      <c r="W23" s="127">
        <f>'Performance Analysis by Country'!AF23</f>
        <v>4</v>
      </c>
      <c r="X23" s="127">
        <f>'Performance Analysis by Country'!AG23</f>
        <v>3</v>
      </c>
      <c r="Y23" s="127">
        <f>'Performance Analysis by Country'!AH23</f>
        <v>2</v>
      </c>
      <c r="Z23" s="127">
        <f>'Performance Analysis by Country'!AI23</f>
        <v>2</v>
      </c>
      <c r="AA23" s="127">
        <f>'Performance Analysis by Country'!AJ23</f>
        <v>2</v>
      </c>
      <c r="AB23" s="127">
        <f>'Performance Analysis by Country'!AK23</f>
        <v>3</v>
      </c>
      <c r="AC23" s="127">
        <f>'Performance Analysis by Country'!AL23</f>
        <v>4</v>
      </c>
      <c r="AD23" s="127">
        <f>'Performance Analysis by Country'!AM23</f>
        <v>2</v>
      </c>
      <c r="AE23" s="127">
        <f>'Performance Analysis by Country'!AN23</f>
        <v>2</v>
      </c>
      <c r="AF23" s="127">
        <f>'Performance Analysis by Country'!AO23</f>
        <v>4</v>
      </c>
      <c r="AG23" s="127">
        <f>'Performance Analysis by Country'!AP23</f>
        <v>3</v>
      </c>
      <c r="AH23" s="140">
        <f>'Performance Analysis by Country'!AU23</f>
        <v>4</v>
      </c>
      <c r="AI23" s="140">
        <f>'Performance Analysis by Country'!AV23</f>
        <v>3</v>
      </c>
      <c r="AJ23" s="140">
        <f>'Performance Analysis by Country'!AX23</f>
        <v>1</v>
      </c>
      <c r="AK23" s="140">
        <f>'Performance Analysis by Country'!AY23</f>
        <v>4</v>
      </c>
      <c r="AL23" s="140">
        <f>'Performance Analysis by Country'!AZ23</f>
        <v>4</v>
      </c>
      <c r="AM23" s="128">
        <f>'Performance Analysis by Country'!BD23</f>
        <v>3</v>
      </c>
      <c r="AN23" s="128">
        <f>'Performance Analysis by Country'!BE23</f>
        <v>3</v>
      </c>
      <c r="AO23" s="128">
        <f>'Performance Analysis by Country'!BF23</f>
        <v>1</v>
      </c>
      <c r="AP23" s="128">
        <f>'Performance Analysis by Country'!BG23</f>
        <v>1</v>
      </c>
      <c r="AQ23" s="128">
        <f>'Performance Analysis by Country'!BH23</f>
        <v>2</v>
      </c>
      <c r="AR23" s="128">
        <f>'Performance Analysis by Country'!BI23</f>
        <v>3</v>
      </c>
      <c r="AS23" s="128">
        <f>'Performance Analysis by Country'!BJ23</f>
        <v>2</v>
      </c>
      <c r="AT23" s="128">
        <f>'Performance Analysis by Country'!BK23</f>
        <v>3</v>
      </c>
      <c r="AU23" s="128">
        <f>'Performance Analysis by Country'!BL23</f>
        <v>4</v>
      </c>
      <c r="AV23" s="128">
        <f>'Performance Analysis by Country'!BN23</f>
        <v>3</v>
      </c>
      <c r="AW23" s="128">
        <f>'Performance Analysis by Country'!BO23</f>
        <v>4</v>
      </c>
      <c r="AX23" s="128">
        <f>'Performance Analysis by Country'!BR23</f>
        <v>4</v>
      </c>
      <c r="AY23" s="252">
        <f>'Performance Analysis by Country'!BV23</f>
        <v>4</v>
      </c>
      <c r="AZ23" s="252">
        <f>'Performance Analysis by Country'!BW23</f>
        <v>3</v>
      </c>
      <c r="BA23" s="252">
        <f>'Performance Analysis by Country'!BX23</f>
        <v>2</v>
      </c>
      <c r="BB23" s="252">
        <f>'Performance Analysis by Country'!BY23</f>
        <v>2</v>
      </c>
      <c r="BC23" s="252">
        <f>'Performance Analysis by Country'!BZ23</f>
        <v>3</v>
      </c>
      <c r="BD23" s="252">
        <f>'Performance Analysis by Country'!CA23</f>
        <v>3</v>
      </c>
      <c r="BE23" s="252">
        <f>'Performance Analysis by Country'!CB23</f>
        <v>3</v>
      </c>
      <c r="BF23" s="260">
        <f>'Performance Analysis by Country'!CG23</f>
        <v>4</v>
      </c>
      <c r="BG23" s="260">
        <f>'Performance Analysis by Country'!CH23</f>
        <v>3</v>
      </c>
      <c r="BH23" s="260">
        <f>'Performance Analysis by Country'!CI23</f>
        <v>4</v>
      </c>
      <c r="BI23" s="260">
        <f>'Performance Analysis by Country'!CJ23</f>
        <v>4</v>
      </c>
      <c r="BJ23" s="260">
        <f>'Performance Analysis by Country'!CK23</f>
        <v>1</v>
      </c>
      <c r="BK23" s="260">
        <f>'Performance Analysis by Country'!CL23</f>
        <v>1</v>
      </c>
      <c r="BL23" s="260">
        <f>'Performance Analysis by Country'!CM23</f>
        <v>3</v>
      </c>
      <c r="BM23" s="260">
        <f>'Performance Analysis by Country'!CN23</f>
        <v>1</v>
      </c>
      <c r="BN23" s="260">
        <f>'Performance Analysis by Country'!CO23</f>
        <v>3</v>
      </c>
      <c r="BO23" s="260">
        <f>'Performance Analysis by Country'!CP23</f>
        <v>3</v>
      </c>
      <c r="BP23" s="260">
        <f>'Performance Analysis by Country'!CQ23</f>
        <v>3</v>
      </c>
      <c r="BQ23" s="140">
        <f>'Performance Analysis by Country'!CU23</f>
        <v>4</v>
      </c>
      <c r="BR23" s="140">
        <f>'Performance Analysis by Country'!CV23</f>
        <v>3</v>
      </c>
      <c r="BS23" s="140">
        <f>'Performance Analysis by Country'!CW23</f>
        <v>2</v>
      </c>
      <c r="BT23" s="236">
        <f>'Performance Analysis by Country'!CY23</f>
        <v>3</v>
      </c>
      <c r="BU23" s="100">
        <f t="shared" si="0"/>
        <v>0</v>
      </c>
      <c r="BV23" s="100">
        <f t="shared" si="1"/>
        <v>67</v>
      </c>
      <c r="BW23" s="273">
        <f t="shared" si="6"/>
        <v>1</v>
      </c>
      <c r="BX23" s="274" t="str">
        <f t="shared" si="7"/>
        <v/>
      </c>
      <c r="BZ23" s="230">
        <f t="shared" si="2"/>
        <v>10</v>
      </c>
      <c r="CA23" s="235">
        <f t="shared" si="3"/>
        <v>15</v>
      </c>
      <c r="CB23" s="171">
        <f t="shared" si="4"/>
        <v>26</v>
      </c>
      <c r="CC23" s="232">
        <f t="shared" si="5"/>
        <v>16</v>
      </c>
      <c r="CD23" s="16"/>
      <c r="CE23" s="230">
        <f t="shared" si="8"/>
        <v>25</v>
      </c>
      <c r="CF23" s="232">
        <f t="shared" si="9"/>
        <v>42</v>
      </c>
    </row>
    <row r="24" spans="1:84" x14ac:dyDescent="0.25">
      <c r="A24" s="3" t="s">
        <v>57</v>
      </c>
      <c r="B24" s="406">
        <v>2010</v>
      </c>
      <c r="C24" s="418" t="s">
        <v>446</v>
      </c>
      <c r="D24" s="418" t="s">
        <v>400</v>
      </c>
      <c r="E24" s="407" t="s">
        <v>427</v>
      </c>
      <c r="F24" s="244">
        <f>'Performance Analysis by Country'!D24</f>
        <v>4</v>
      </c>
      <c r="G24" s="128">
        <f>'Performance Analysis by Country'!E24</f>
        <v>4</v>
      </c>
      <c r="H24" s="128">
        <f>'Performance Analysis by Country'!F24</f>
        <v>3</v>
      </c>
      <c r="I24" s="128">
        <f>'Performance Analysis by Country'!G24</f>
        <v>3</v>
      </c>
      <c r="J24" s="128">
        <f>'Performance Analysis by Country'!H24</f>
        <v>3</v>
      </c>
      <c r="K24" s="128">
        <f>'Performance Analysis by Country'!I24</f>
        <v>1</v>
      </c>
      <c r="L24" s="128">
        <f>'Performance Analysis by Country'!J24</f>
        <v>4</v>
      </c>
      <c r="M24" s="128">
        <f>'Performance Analysis by Country'!K24</f>
        <v>2</v>
      </c>
      <c r="N24" s="128">
        <f>'Performance Analysis by Country'!L24</f>
        <v>4</v>
      </c>
      <c r="O24" s="128">
        <f>'Performance Analysis by Country'!M24</f>
        <v>4</v>
      </c>
      <c r="P24" s="128">
        <f>'Performance Analysis by Country'!N24</f>
        <v>1</v>
      </c>
      <c r="Q24" s="128">
        <f>'Performance Analysis by Country'!O24</f>
        <v>4</v>
      </c>
      <c r="R24" s="126">
        <f>'Performance Analysis by Country'!S24</f>
        <v>3</v>
      </c>
      <c r="S24" s="126">
        <f>'Performance Analysis by Country'!V24</f>
        <v>4</v>
      </c>
      <c r="T24" s="126">
        <f>'Performance Analysis by Country'!W24</f>
        <v>1</v>
      </c>
      <c r="U24" s="126">
        <f>'Performance Analysis by Country'!X24</f>
        <v>4</v>
      </c>
      <c r="V24" s="127">
        <f>'Performance Analysis by Country'!AE24</f>
        <v>1</v>
      </c>
      <c r="W24" s="127">
        <f>'Performance Analysis by Country'!AF24</f>
        <v>2</v>
      </c>
      <c r="X24" s="127">
        <f>'Performance Analysis by Country'!AG24</f>
        <v>3</v>
      </c>
      <c r="Y24" s="127">
        <f>'Performance Analysis by Country'!AH24</f>
        <v>3</v>
      </c>
      <c r="Z24" s="127">
        <f>'Performance Analysis by Country'!AI24</f>
        <v>1</v>
      </c>
      <c r="AA24" s="127">
        <f>'Performance Analysis by Country'!AJ24</f>
        <v>3</v>
      </c>
      <c r="AB24" s="127">
        <f>'Performance Analysis by Country'!AK24</f>
        <v>1</v>
      </c>
      <c r="AC24" s="127">
        <f>'Performance Analysis by Country'!AL24</f>
        <v>3</v>
      </c>
      <c r="AD24" s="127">
        <f>'Performance Analysis by Country'!AM24</f>
        <v>4</v>
      </c>
      <c r="AE24" s="127">
        <f>'Performance Analysis by Country'!AN24</f>
        <v>4</v>
      </c>
      <c r="AF24" s="127">
        <f>'Performance Analysis by Country'!AO24</f>
        <v>3</v>
      </c>
      <c r="AG24" s="127">
        <f>'Performance Analysis by Country'!AP24</f>
        <v>4</v>
      </c>
      <c r="AH24" s="140">
        <f>'Performance Analysis by Country'!AU24</f>
        <v>4</v>
      </c>
      <c r="AI24" s="140">
        <f>'Performance Analysis by Country'!AV24</f>
        <v>3</v>
      </c>
      <c r="AJ24" s="140">
        <f>'Performance Analysis by Country'!AX24</f>
        <v>1</v>
      </c>
      <c r="AK24" s="140">
        <f>'Performance Analysis by Country'!AY24</f>
        <v>3</v>
      </c>
      <c r="AL24" s="140">
        <f>'Performance Analysis by Country'!AZ24</f>
        <v>4</v>
      </c>
      <c r="AM24" s="128">
        <f>'Performance Analysis by Country'!BD24</f>
        <v>2</v>
      </c>
      <c r="AN24" s="128">
        <f>'Performance Analysis by Country'!BE24</f>
        <v>4</v>
      </c>
      <c r="AO24" s="128">
        <f>'Performance Analysis by Country'!BF24</f>
        <v>4</v>
      </c>
      <c r="AP24" s="128">
        <f>'Performance Analysis by Country'!BG24</f>
        <v>4</v>
      </c>
      <c r="AQ24" s="128">
        <f>'Performance Analysis by Country'!BH24</f>
        <v>4</v>
      </c>
      <c r="AR24" s="128">
        <f>'Performance Analysis by Country'!BI24</f>
        <v>3</v>
      </c>
      <c r="AS24" s="128">
        <f>'Performance Analysis by Country'!BJ24</f>
        <v>3</v>
      </c>
      <c r="AT24" s="128">
        <f>'Performance Analysis by Country'!BK24</f>
        <v>4</v>
      </c>
      <c r="AU24" s="128">
        <f>'Performance Analysis by Country'!BL24</f>
        <v>3</v>
      </c>
      <c r="AV24" s="128">
        <f>'Performance Analysis by Country'!BN24</f>
        <v>3</v>
      </c>
      <c r="AW24" s="128">
        <f>'Performance Analysis by Country'!BO24</f>
        <v>3</v>
      </c>
      <c r="AX24" s="128">
        <f>'Performance Analysis by Country'!BR24</f>
        <v>4</v>
      </c>
      <c r="AY24" s="252">
        <f>'Performance Analysis by Country'!BV24</f>
        <v>4</v>
      </c>
      <c r="AZ24" s="252">
        <f>'Performance Analysis by Country'!BW24</f>
        <v>3</v>
      </c>
      <c r="BA24" s="252">
        <f>'Performance Analysis by Country'!BX24</f>
        <v>4</v>
      </c>
      <c r="BB24" s="252">
        <f>'Performance Analysis by Country'!BY24</f>
        <v>4</v>
      </c>
      <c r="BC24" s="252">
        <f>'Performance Analysis by Country'!BZ24</f>
        <v>3</v>
      </c>
      <c r="BD24" s="252">
        <f>'Performance Analysis by Country'!CA24</f>
        <v>2</v>
      </c>
      <c r="BE24" s="252">
        <f>'Performance Analysis by Country'!CB24</f>
        <v>3</v>
      </c>
      <c r="BF24" s="260">
        <f>'Performance Analysis by Country'!CG24</f>
        <v>1</v>
      </c>
      <c r="BG24" s="260">
        <f>'Performance Analysis by Country'!CH24</f>
        <v>3</v>
      </c>
      <c r="BH24" s="260">
        <f>'Performance Analysis by Country'!CI24</f>
        <v>3</v>
      </c>
      <c r="BI24" s="260">
        <f>'Performance Analysis by Country'!CJ24</f>
        <v>4</v>
      </c>
      <c r="BJ24" s="260">
        <f>'Performance Analysis by Country'!CK24</f>
        <v>3</v>
      </c>
      <c r="BK24" s="260">
        <f>'Performance Analysis by Country'!CL24</f>
        <v>4</v>
      </c>
      <c r="BL24" s="260">
        <f>'Performance Analysis by Country'!CM24</f>
        <v>4</v>
      </c>
      <c r="BM24" s="260">
        <f>'Performance Analysis by Country'!CN24</f>
        <v>1</v>
      </c>
      <c r="BN24" s="260">
        <f>'Performance Analysis by Country'!CO24</f>
        <v>1</v>
      </c>
      <c r="BO24" s="260">
        <f>'Performance Analysis by Country'!CP24</f>
        <v>1</v>
      </c>
      <c r="BP24" s="260">
        <f>'Performance Analysis by Country'!CQ24</f>
        <v>3</v>
      </c>
      <c r="BQ24" s="140">
        <f>'Performance Analysis by Country'!CU24</f>
        <v>4</v>
      </c>
      <c r="BR24" s="140">
        <f>'Performance Analysis by Country'!CV24</f>
        <v>4</v>
      </c>
      <c r="BS24" s="140">
        <f>'Performance Analysis by Country'!CW24</f>
        <v>4</v>
      </c>
      <c r="BT24" s="236">
        <f>'Performance Analysis by Country'!CY24</f>
        <v>2</v>
      </c>
      <c r="BU24" s="100">
        <f t="shared" si="0"/>
        <v>0</v>
      </c>
      <c r="BV24" s="100">
        <f t="shared" si="1"/>
        <v>67</v>
      </c>
      <c r="BW24" s="273">
        <f t="shared" si="6"/>
        <v>1</v>
      </c>
      <c r="BX24" s="274" t="str">
        <f t="shared" si="7"/>
        <v/>
      </c>
      <c r="BZ24" s="230">
        <f t="shared" si="2"/>
        <v>11</v>
      </c>
      <c r="CA24" s="235">
        <f t="shared" si="3"/>
        <v>5</v>
      </c>
      <c r="CB24" s="171">
        <f t="shared" si="4"/>
        <v>23</v>
      </c>
      <c r="CC24" s="232">
        <f t="shared" si="5"/>
        <v>28</v>
      </c>
      <c r="CD24" s="16"/>
      <c r="CE24" s="230">
        <f t="shared" si="8"/>
        <v>16</v>
      </c>
      <c r="CF24" s="232">
        <f t="shared" si="9"/>
        <v>51</v>
      </c>
    </row>
    <row r="25" spans="1:84" x14ac:dyDescent="0.25">
      <c r="A25" s="3" t="s">
        <v>58</v>
      </c>
      <c r="B25" s="406">
        <v>2013</v>
      </c>
      <c r="C25" s="418" t="s">
        <v>444</v>
      </c>
      <c r="D25" s="418" t="s">
        <v>401</v>
      </c>
      <c r="E25" s="407" t="s">
        <v>427</v>
      </c>
      <c r="F25" s="244">
        <f>'Performance Analysis by Country'!D25</f>
        <v>4</v>
      </c>
      <c r="G25" s="128">
        <f>'Performance Analysis by Country'!E25</f>
        <v>3</v>
      </c>
      <c r="H25" s="128">
        <f>'Performance Analysis by Country'!F25</f>
        <v>3</v>
      </c>
      <c r="I25" s="128">
        <f>'Performance Analysis by Country'!G25</f>
        <v>1</v>
      </c>
      <c r="J25" s="128">
        <f>'Performance Analysis by Country'!H25</f>
        <v>3</v>
      </c>
      <c r="K25" s="128">
        <f>'Performance Analysis by Country'!I25</f>
        <v>3</v>
      </c>
      <c r="L25" s="128">
        <f>'Performance Analysis by Country'!J25</f>
        <v>1</v>
      </c>
      <c r="M25" s="128">
        <f>'Performance Analysis by Country'!K25</f>
        <v>1</v>
      </c>
      <c r="N25" s="128">
        <f>'Performance Analysis by Country'!L25</f>
        <v>3</v>
      </c>
      <c r="O25" s="128">
        <f>'Performance Analysis by Country'!M25</f>
        <v>3</v>
      </c>
      <c r="P25" s="128">
        <f>'Performance Analysis by Country'!N25</f>
        <v>2</v>
      </c>
      <c r="Q25" s="128">
        <f>'Performance Analysis by Country'!O25</f>
        <v>4</v>
      </c>
      <c r="R25" s="126">
        <f>'Performance Analysis by Country'!S25</f>
        <v>1</v>
      </c>
      <c r="S25" s="126">
        <f>'Performance Analysis by Country'!V25</f>
        <v>3</v>
      </c>
      <c r="T25" s="126">
        <f>'Performance Analysis by Country'!W25</f>
        <v>1</v>
      </c>
      <c r="U25" s="126">
        <f>'Performance Analysis by Country'!X25</f>
        <v>3</v>
      </c>
      <c r="V25" s="127">
        <f>'Performance Analysis by Country'!AE25</f>
        <v>2</v>
      </c>
      <c r="W25" s="127">
        <f>'Performance Analysis by Country'!AF25</f>
        <v>3</v>
      </c>
      <c r="X25" s="127">
        <f>'Performance Analysis by Country'!AG25</f>
        <v>1</v>
      </c>
      <c r="Y25" s="127">
        <f>'Performance Analysis by Country'!AH25</f>
        <v>2</v>
      </c>
      <c r="Z25" s="127">
        <f>'Performance Analysis by Country'!AI25</f>
        <v>3</v>
      </c>
      <c r="AA25" s="127">
        <f>'Performance Analysis by Country'!AJ25</f>
        <v>2</v>
      </c>
      <c r="AB25" s="127">
        <f>'Performance Analysis by Country'!AK25</f>
        <v>4</v>
      </c>
      <c r="AC25" s="127">
        <f>'Performance Analysis by Country'!AL25</f>
        <v>2</v>
      </c>
      <c r="AD25" s="127">
        <f>'Performance Analysis by Country'!AM25</f>
        <v>1</v>
      </c>
      <c r="AE25" s="127">
        <f>'Performance Analysis by Country'!AN25</f>
        <v>2</v>
      </c>
      <c r="AF25" s="127">
        <f>'Performance Analysis by Country'!AO25</f>
        <v>3</v>
      </c>
      <c r="AG25" s="127">
        <f>'Performance Analysis by Country'!AP25</f>
        <v>1</v>
      </c>
      <c r="AH25" s="140">
        <f>'Performance Analysis by Country'!AU25</f>
        <v>2</v>
      </c>
      <c r="AI25" s="140">
        <f>'Performance Analysis by Country'!AV25</f>
        <v>4</v>
      </c>
      <c r="AJ25" s="140">
        <f>'Performance Analysis by Country'!AX25</f>
        <v>1</v>
      </c>
      <c r="AK25" s="140">
        <f>'Performance Analysis by Country'!AY25</f>
        <v>4</v>
      </c>
      <c r="AL25" s="140">
        <f>'Performance Analysis by Country'!AZ25</f>
        <v>4</v>
      </c>
      <c r="AM25" s="128">
        <f>'Performance Analysis by Country'!BD25</f>
        <v>4</v>
      </c>
      <c r="AN25" s="128">
        <f>'Performance Analysis by Country'!BE25</f>
        <v>2</v>
      </c>
      <c r="AO25" s="128">
        <f>'Performance Analysis by Country'!BF25</f>
        <v>2</v>
      </c>
      <c r="AP25" s="128">
        <f>'Performance Analysis by Country'!BG25</f>
        <v>1</v>
      </c>
      <c r="AQ25" s="128">
        <f>'Performance Analysis by Country'!BH25</f>
        <v>2</v>
      </c>
      <c r="AR25" s="128">
        <f>'Performance Analysis by Country'!BI25</f>
        <v>2</v>
      </c>
      <c r="AS25" s="128">
        <f>'Performance Analysis by Country'!BJ25</f>
        <v>2</v>
      </c>
      <c r="AT25" s="128">
        <f>'Performance Analysis by Country'!BK25</f>
        <v>3</v>
      </c>
      <c r="AU25" s="128">
        <f>'Performance Analysis by Country'!BL25</f>
        <v>3</v>
      </c>
      <c r="AV25" s="128">
        <f>'Performance Analysis by Country'!BN25</f>
        <v>1</v>
      </c>
      <c r="AW25" s="128">
        <f>'Performance Analysis by Country'!BO25</f>
        <v>2</v>
      </c>
      <c r="AX25" s="128">
        <f>'Performance Analysis by Country'!BR25</f>
        <v>3</v>
      </c>
      <c r="AY25" s="252">
        <f>'Performance Analysis by Country'!BV25</f>
        <v>2</v>
      </c>
      <c r="AZ25" s="252">
        <f>'Performance Analysis by Country'!BW25</f>
        <v>1</v>
      </c>
      <c r="BA25" s="252">
        <f>'Performance Analysis by Country'!BX25</f>
        <v>1</v>
      </c>
      <c r="BB25" s="252">
        <f>'Performance Analysis by Country'!BY25</f>
        <v>1</v>
      </c>
      <c r="BC25" s="252">
        <f>'Performance Analysis by Country'!BZ25</f>
        <v>3</v>
      </c>
      <c r="BD25" s="252">
        <f>'Performance Analysis by Country'!CA25</f>
        <v>3</v>
      </c>
      <c r="BE25" s="252">
        <f>'Performance Analysis by Country'!CB25</f>
        <v>3</v>
      </c>
      <c r="BF25" s="260">
        <f>'Performance Analysis by Country'!CG25</f>
        <v>2</v>
      </c>
      <c r="BG25" s="260">
        <f>'Performance Analysis by Country'!CH25</f>
        <v>3</v>
      </c>
      <c r="BH25" s="260">
        <f>'Performance Analysis by Country'!CI25</f>
        <v>4</v>
      </c>
      <c r="BI25" s="260">
        <f>'Performance Analysis by Country'!CJ25</f>
        <v>3</v>
      </c>
      <c r="BJ25" s="260">
        <f>'Performance Analysis by Country'!CK25</f>
        <v>1</v>
      </c>
      <c r="BK25" s="260">
        <f>'Performance Analysis by Country'!CL25</f>
        <v>1</v>
      </c>
      <c r="BL25" s="260">
        <f>'Performance Analysis by Country'!CM25</f>
        <v>3</v>
      </c>
      <c r="BM25" s="260">
        <f>'Performance Analysis by Country'!CN25</f>
        <v>2</v>
      </c>
      <c r="BN25" s="260">
        <f>'Performance Analysis by Country'!CO25</f>
        <v>3</v>
      </c>
      <c r="BO25" s="260">
        <f>'Performance Analysis by Country'!CP25</f>
        <v>3</v>
      </c>
      <c r="BP25" s="260">
        <f>'Performance Analysis by Country'!CQ25</f>
        <v>1</v>
      </c>
      <c r="BQ25" s="140">
        <f>'Performance Analysis by Country'!CU25</f>
        <v>2</v>
      </c>
      <c r="BR25" s="140">
        <f>'Performance Analysis by Country'!CV25</f>
        <v>2</v>
      </c>
      <c r="BS25" s="140">
        <f>'Performance Analysis by Country'!CW25</f>
        <v>3</v>
      </c>
      <c r="BT25" s="236">
        <f>'Performance Analysis by Country'!CY25</f>
        <v>3</v>
      </c>
      <c r="BU25" s="100">
        <f t="shared" si="0"/>
        <v>0</v>
      </c>
      <c r="BV25" s="100">
        <f t="shared" si="1"/>
        <v>67</v>
      </c>
      <c r="BW25" s="273">
        <f t="shared" si="6"/>
        <v>1</v>
      </c>
      <c r="BX25" s="274" t="str">
        <f t="shared" si="7"/>
        <v/>
      </c>
      <c r="BZ25" s="230">
        <f t="shared" si="2"/>
        <v>17</v>
      </c>
      <c r="CA25" s="235">
        <f t="shared" si="3"/>
        <v>18</v>
      </c>
      <c r="CB25" s="171">
        <f t="shared" si="4"/>
        <v>24</v>
      </c>
      <c r="CC25" s="232">
        <f t="shared" si="5"/>
        <v>8</v>
      </c>
      <c r="CD25" s="16"/>
      <c r="CE25" s="230">
        <f t="shared" si="8"/>
        <v>35</v>
      </c>
      <c r="CF25" s="232">
        <f t="shared" si="9"/>
        <v>32</v>
      </c>
    </row>
    <row r="26" spans="1:84" x14ac:dyDescent="0.25">
      <c r="A26" s="3" t="s">
        <v>59</v>
      </c>
      <c r="B26" s="406">
        <v>2014</v>
      </c>
      <c r="C26" s="418" t="s">
        <v>444</v>
      </c>
      <c r="D26" s="418" t="s">
        <v>401</v>
      </c>
      <c r="E26" s="407" t="s">
        <v>427</v>
      </c>
      <c r="F26" s="244">
        <f>'Performance Analysis by Country'!D26</f>
        <v>4</v>
      </c>
      <c r="G26" s="128">
        <f>'Performance Analysis by Country'!E26</f>
        <v>2</v>
      </c>
      <c r="H26" s="128">
        <f>'Performance Analysis by Country'!F26</f>
        <v>3</v>
      </c>
      <c r="I26" s="128">
        <f>'Performance Analysis by Country'!G26</f>
        <v>1</v>
      </c>
      <c r="J26" s="128">
        <f>'Performance Analysis by Country'!H26</f>
        <v>1</v>
      </c>
      <c r="K26" s="128">
        <f>'Performance Analysis by Country'!I26</f>
        <v>1</v>
      </c>
      <c r="L26" s="128">
        <f>'Performance Analysis by Country'!J26</f>
        <v>1</v>
      </c>
      <c r="M26" s="128">
        <f>'Performance Analysis by Country'!K26</f>
        <v>1</v>
      </c>
      <c r="N26" s="128">
        <f>'Performance Analysis by Country'!L26</f>
        <v>2</v>
      </c>
      <c r="O26" s="128">
        <f>'Performance Analysis by Country'!M26</f>
        <v>3</v>
      </c>
      <c r="P26" s="128">
        <f>'Performance Analysis by Country'!N26</f>
        <v>2</v>
      </c>
      <c r="Q26" s="128">
        <f>'Performance Analysis by Country'!O26</f>
        <v>1</v>
      </c>
      <c r="R26" s="126">
        <f>'Performance Analysis by Country'!S26</f>
        <v>2</v>
      </c>
      <c r="S26" s="126">
        <f>'Performance Analysis by Country'!V26</f>
        <v>4</v>
      </c>
      <c r="T26" s="126">
        <f>'Performance Analysis by Country'!W26</f>
        <v>1</v>
      </c>
      <c r="U26" s="126">
        <f>'Performance Analysis by Country'!X26</f>
        <v>4</v>
      </c>
      <c r="V26" s="127">
        <f>'Performance Analysis by Country'!AE26</f>
        <v>3</v>
      </c>
      <c r="W26" s="127" t="str">
        <f>'Performance Analysis by Country'!AF26</f>
        <v>*</v>
      </c>
      <c r="X26" s="127">
        <f>'Performance Analysis by Country'!AG26</f>
        <v>2</v>
      </c>
      <c r="Y26" s="127">
        <f>'Performance Analysis by Country'!AH26</f>
        <v>1</v>
      </c>
      <c r="Z26" s="127">
        <f>'Performance Analysis by Country'!AI26</f>
        <v>3</v>
      </c>
      <c r="AA26" s="127" t="str">
        <f>'Performance Analysis by Country'!AJ26</f>
        <v>*</v>
      </c>
      <c r="AB26" s="127">
        <f>'Performance Analysis by Country'!AK26</f>
        <v>4</v>
      </c>
      <c r="AC26" s="127">
        <f>'Performance Analysis by Country'!AL26</f>
        <v>3</v>
      </c>
      <c r="AD26" s="127">
        <f>'Performance Analysis by Country'!AM26</f>
        <v>2</v>
      </c>
      <c r="AE26" s="127">
        <f>'Performance Analysis by Country'!AN26</f>
        <v>2</v>
      </c>
      <c r="AF26" s="127">
        <f>'Performance Analysis by Country'!AO26</f>
        <v>2</v>
      </c>
      <c r="AG26" s="127">
        <f>'Performance Analysis by Country'!AP26</f>
        <v>2</v>
      </c>
      <c r="AH26" s="140">
        <f>'Performance Analysis by Country'!AU26</f>
        <v>2</v>
      </c>
      <c r="AI26" s="140">
        <f>'Performance Analysis by Country'!AV26</f>
        <v>1</v>
      </c>
      <c r="AJ26" s="140">
        <f>'Performance Analysis by Country'!AX26</f>
        <v>1</v>
      </c>
      <c r="AK26" s="140">
        <f>'Performance Analysis by Country'!AY26</f>
        <v>2</v>
      </c>
      <c r="AL26" s="140">
        <f>'Performance Analysis by Country'!AZ26</f>
        <v>3</v>
      </c>
      <c r="AM26" s="128">
        <f>'Performance Analysis by Country'!BD26</f>
        <v>4</v>
      </c>
      <c r="AN26" s="128">
        <f>'Performance Analysis by Country'!BE26</f>
        <v>2</v>
      </c>
      <c r="AO26" s="128">
        <f>'Performance Analysis by Country'!BF26</f>
        <v>2</v>
      </c>
      <c r="AP26" s="128">
        <f>'Performance Analysis by Country'!BG26</f>
        <v>3</v>
      </c>
      <c r="AQ26" s="128" t="str">
        <f>'Performance Analysis by Country'!BH26</f>
        <v>*</v>
      </c>
      <c r="AR26" s="128">
        <f>'Performance Analysis by Country'!BI26</f>
        <v>2</v>
      </c>
      <c r="AS26" s="128" t="str">
        <f>'Performance Analysis by Country'!BJ26</f>
        <v>*</v>
      </c>
      <c r="AT26" s="128">
        <f>'Performance Analysis by Country'!BK26</f>
        <v>1</v>
      </c>
      <c r="AU26" s="128">
        <f>'Performance Analysis by Country'!BL26</f>
        <v>2</v>
      </c>
      <c r="AV26" s="128">
        <f>'Performance Analysis by Country'!BN26</f>
        <v>3</v>
      </c>
      <c r="AW26" s="128" t="str">
        <f>'Performance Analysis by Country'!BO26</f>
        <v>*</v>
      </c>
      <c r="AX26" s="128">
        <f>'Performance Analysis by Country'!BR26</f>
        <v>1</v>
      </c>
      <c r="AY26" s="252">
        <f>'Performance Analysis by Country'!BV26</f>
        <v>4</v>
      </c>
      <c r="AZ26" s="252">
        <f>'Performance Analysis by Country'!BW26</f>
        <v>2</v>
      </c>
      <c r="BA26" s="252">
        <f>'Performance Analysis by Country'!BX26</f>
        <v>1</v>
      </c>
      <c r="BB26" s="252">
        <f>'Performance Analysis by Country'!BY26</f>
        <v>1</v>
      </c>
      <c r="BC26" s="252">
        <f>'Performance Analysis by Country'!BZ26</f>
        <v>2</v>
      </c>
      <c r="BD26" s="252">
        <f>'Performance Analysis by Country'!CA26</f>
        <v>2</v>
      </c>
      <c r="BE26" s="252" t="str">
        <f>'Performance Analysis by Country'!CB26</f>
        <v>*</v>
      </c>
      <c r="BF26" s="260">
        <f>'Performance Analysis by Country'!CG26</f>
        <v>3</v>
      </c>
      <c r="BG26" s="260">
        <f>'Performance Analysis by Country'!CH26</f>
        <v>3</v>
      </c>
      <c r="BH26" s="260">
        <f>'Performance Analysis by Country'!CI26</f>
        <v>4</v>
      </c>
      <c r="BI26" s="260">
        <f>'Performance Analysis by Country'!CJ26</f>
        <v>3</v>
      </c>
      <c r="BJ26" s="260">
        <f>'Performance Analysis by Country'!CK26</f>
        <v>1</v>
      </c>
      <c r="BK26" s="260">
        <f>'Performance Analysis by Country'!CL26</f>
        <v>1</v>
      </c>
      <c r="BL26" s="260">
        <f>'Performance Analysis by Country'!CM26</f>
        <v>3</v>
      </c>
      <c r="BM26" s="260">
        <f>'Performance Analysis by Country'!CN26</f>
        <v>2</v>
      </c>
      <c r="BN26" s="260">
        <f>'Performance Analysis by Country'!CO26</f>
        <v>3</v>
      </c>
      <c r="BO26" s="260">
        <f>'Performance Analysis by Country'!CP26</f>
        <v>3</v>
      </c>
      <c r="BP26" s="260">
        <f>'Performance Analysis by Country'!CQ26</f>
        <v>1</v>
      </c>
      <c r="BQ26" s="140">
        <f>'Performance Analysis by Country'!CU26</f>
        <v>1</v>
      </c>
      <c r="BR26" s="140">
        <f>'Performance Analysis by Country'!CV26</f>
        <v>2</v>
      </c>
      <c r="BS26" s="140">
        <f>'Performance Analysis by Country'!CW26</f>
        <v>3</v>
      </c>
      <c r="BT26" s="236">
        <f>'Performance Analysis by Country'!CY26</f>
        <v>3</v>
      </c>
      <c r="BU26" s="100">
        <f t="shared" si="0"/>
        <v>6</v>
      </c>
      <c r="BV26" s="100">
        <f t="shared" si="1"/>
        <v>61</v>
      </c>
      <c r="BW26" s="273">
        <f t="shared" si="6"/>
        <v>0.91044776119402981</v>
      </c>
      <c r="BX26" s="274" t="str">
        <f t="shared" si="7"/>
        <v/>
      </c>
      <c r="BZ26" s="230">
        <f t="shared" si="2"/>
        <v>18</v>
      </c>
      <c r="CA26" s="235">
        <f t="shared" si="3"/>
        <v>20</v>
      </c>
      <c r="CB26" s="171">
        <f t="shared" si="4"/>
        <v>16</v>
      </c>
      <c r="CC26" s="232">
        <f t="shared" si="5"/>
        <v>7</v>
      </c>
      <c r="CD26" s="16"/>
      <c r="CE26" s="230">
        <f t="shared" si="8"/>
        <v>38</v>
      </c>
      <c r="CF26" s="232">
        <f t="shared" si="9"/>
        <v>23</v>
      </c>
    </row>
    <row r="27" spans="1:84" x14ac:dyDescent="0.25">
      <c r="A27" s="3" t="s">
        <v>60</v>
      </c>
      <c r="B27" s="406">
        <v>2012</v>
      </c>
      <c r="C27" s="418" t="s">
        <v>446</v>
      </c>
      <c r="D27" s="418" t="s">
        <v>401</v>
      </c>
      <c r="E27" s="407" t="s">
        <v>428</v>
      </c>
      <c r="F27" s="244">
        <f>'Performance Analysis by Country'!D27</f>
        <v>4</v>
      </c>
      <c r="G27" s="128">
        <f>'Performance Analysis by Country'!E27</f>
        <v>2</v>
      </c>
      <c r="H27" s="128">
        <f>'Performance Analysis by Country'!F27</f>
        <v>3</v>
      </c>
      <c r="I27" s="128">
        <f>'Performance Analysis by Country'!G27</f>
        <v>1</v>
      </c>
      <c r="J27" s="128">
        <f>'Performance Analysis by Country'!H27</f>
        <v>1</v>
      </c>
      <c r="K27" s="128">
        <f>'Performance Analysis by Country'!I27</f>
        <v>2</v>
      </c>
      <c r="L27" s="128">
        <f>'Performance Analysis by Country'!J27</f>
        <v>1</v>
      </c>
      <c r="M27" s="128">
        <f>'Performance Analysis by Country'!K27</f>
        <v>1</v>
      </c>
      <c r="N27" s="128">
        <f>'Performance Analysis by Country'!L27</f>
        <v>2</v>
      </c>
      <c r="O27" s="128">
        <f>'Performance Analysis by Country'!M27</f>
        <v>2</v>
      </c>
      <c r="P27" s="128">
        <f>'Performance Analysis by Country'!N27</f>
        <v>2</v>
      </c>
      <c r="Q27" s="128">
        <f>'Performance Analysis by Country'!O27</f>
        <v>1</v>
      </c>
      <c r="R27" s="126" t="str">
        <f>'Performance Analysis by Country'!S27</f>
        <v>*</v>
      </c>
      <c r="S27" s="126">
        <f>'Performance Analysis by Country'!V27</f>
        <v>4</v>
      </c>
      <c r="T27" s="126">
        <f>'Performance Analysis by Country'!W27</f>
        <v>4</v>
      </c>
      <c r="U27" s="126">
        <f>'Performance Analysis by Country'!X27</f>
        <v>2</v>
      </c>
      <c r="V27" s="127">
        <f>'Performance Analysis by Country'!AE27</f>
        <v>1</v>
      </c>
      <c r="W27" s="127">
        <f>'Performance Analysis by Country'!AF27</f>
        <v>2</v>
      </c>
      <c r="X27" s="127">
        <f>'Performance Analysis by Country'!AG27</f>
        <v>1</v>
      </c>
      <c r="Y27" s="127">
        <f>'Performance Analysis by Country'!AH27</f>
        <v>1</v>
      </c>
      <c r="Z27" s="127">
        <f>'Performance Analysis by Country'!AI27</f>
        <v>1</v>
      </c>
      <c r="AA27" s="127">
        <f>'Performance Analysis by Country'!AJ27</f>
        <v>1</v>
      </c>
      <c r="AB27" s="127">
        <f>'Performance Analysis by Country'!AK27</f>
        <v>1</v>
      </c>
      <c r="AC27" s="127">
        <f>'Performance Analysis by Country'!AL27</f>
        <v>2</v>
      </c>
      <c r="AD27" s="127">
        <f>'Performance Analysis by Country'!AM27</f>
        <v>2</v>
      </c>
      <c r="AE27" s="127">
        <f>'Performance Analysis by Country'!AN27</f>
        <v>3</v>
      </c>
      <c r="AF27" s="127">
        <f>'Performance Analysis by Country'!AO27</f>
        <v>2</v>
      </c>
      <c r="AG27" s="127">
        <f>'Performance Analysis by Country'!AP27</f>
        <v>1</v>
      </c>
      <c r="AH27" s="140">
        <f>'Performance Analysis by Country'!AU27</f>
        <v>1</v>
      </c>
      <c r="AI27" s="140">
        <f>'Performance Analysis by Country'!AV27</f>
        <v>3</v>
      </c>
      <c r="AJ27" s="140">
        <f>'Performance Analysis by Country'!AX27</f>
        <v>1</v>
      </c>
      <c r="AK27" s="140">
        <f>'Performance Analysis by Country'!AY27</f>
        <v>4</v>
      </c>
      <c r="AL27" s="140">
        <f>'Performance Analysis by Country'!AZ27</f>
        <v>2</v>
      </c>
      <c r="AM27" s="128">
        <f>'Performance Analysis by Country'!BD27</f>
        <v>1</v>
      </c>
      <c r="AN27" s="128">
        <f>'Performance Analysis by Country'!BE27</f>
        <v>2</v>
      </c>
      <c r="AO27" s="128">
        <f>'Performance Analysis by Country'!BF27</f>
        <v>2</v>
      </c>
      <c r="AP27" s="128">
        <f>'Performance Analysis by Country'!BG27</f>
        <v>4</v>
      </c>
      <c r="AQ27" s="128">
        <f>'Performance Analysis by Country'!BH27</f>
        <v>4</v>
      </c>
      <c r="AR27" s="128">
        <f>'Performance Analysis by Country'!BI27</f>
        <v>3</v>
      </c>
      <c r="AS27" s="128">
        <f>'Performance Analysis by Country'!BJ27</f>
        <v>4</v>
      </c>
      <c r="AT27" s="128">
        <f>'Performance Analysis by Country'!BK27</f>
        <v>3</v>
      </c>
      <c r="AU27" s="128">
        <f>'Performance Analysis by Country'!BL27</f>
        <v>1</v>
      </c>
      <c r="AV27" s="128">
        <f>'Performance Analysis by Country'!BN27</f>
        <v>4</v>
      </c>
      <c r="AW27" s="128" t="str">
        <f>'Performance Analysis by Country'!BO27</f>
        <v>*</v>
      </c>
      <c r="AX27" s="128">
        <f>'Performance Analysis by Country'!BR27</f>
        <v>1</v>
      </c>
      <c r="AY27" s="252">
        <f>'Performance Analysis by Country'!BV27</f>
        <v>3</v>
      </c>
      <c r="AZ27" s="252">
        <f>'Performance Analysis by Country'!BW27</f>
        <v>2</v>
      </c>
      <c r="BA27" s="252">
        <f>'Performance Analysis by Country'!BX27</f>
        <v>2</v>
      </c>
      <c r="BB27" s="252">
        <f>'Performance Analysis by Country'!BY27</f>
        <v>2</v>
      </c>
      <c r="BC27" s="252">
        <f>'Performance Analysis by Country'!BZ27</f>
        <v>3</v>
      </c>
      <c r="BD27" s="252">
        <f>'Performance Analysis by Country'!CA27</f>
        <v>3</v>
      </c>
      <c r="BE27" s="252">
        <f>'Performance Analysis by Country'!CB27</f>
        <v>1</v>
      </c>
      <c r="BF27" s="260">
        <f>'Performance Analysis by Country'!CG27</f>
        <v>3</v>
      </c>
      <c r="BG27" s="260">
        <f>'Performance Analysis by Country'!CH27</f>
        <v>1</v>
      </c>
      <c r="BH27" s="260">
        <f>'Performance Analysis by Country'!CI27</f>
        <v>4</v>
      </c>
      <c r="BI27" s="260">
        <f>'Performance Analysis by Country'!CJ27</f>
        <v>3</v>
      </c>
      <c r="BJ27" s="260">
        <f>'Performance Analysis by Country'!CK27</f>
        <v>1</v>
      </c>
      <c r="BK27" s="260">
        <f>'Performance Analysis by Country'!CL27</f>
        <v>1</v>
      </c>
      <c r="BL27" s="260">
        <f>'Performance Analysis by Country'!CM27</f>
        <v>4</v>
      </c>
      <c r="BM27" s="260">
        <f>'Performance Analysis by Country'!CN27</f>
        <v>1</v>
      </c>
      <c r="BN27" s="260">
        <f>'Performance Analysis by Country'!CO27</f>
        <v>1</v>
      </c>
      <c r="BO27" s="260">
        <f>'Performance Analysis by Country'!CP27</f>
        <v>2</v>
      </c>
      <c r="BP27" s="260">
        <f>'Performance Analysis by Country'!CQ27</f>
        <v>3</v>
      </c>
      <c r="BQ27" s="140">
        <f>'Performance Analysis by Country'!CU27</f>
        <v>3</v>
      </c>
      <c r="BR27" s="140">
        <f>'Performance Analysis by Country'!CV27</f>
        <v>3</v>
      </c>
      <c r="BS27" s="140">
        <f>'Performance Analysis by Country'!CW27</f>
        <v>2</v>
      </c>
      <c r="BT27" s="236">
        <f>'Performance Analysis by Country'!CY27</f>
        <v>2</v>
      </c>
      <c r="BU27" s="100">
        <f t="shared" si="0"/>
        <v>2</v>
      </c>
      <c r="BV27" s="100">
        <f t="shared" si="1"/>
        <v>65</v>
      </c>
      <c r="BW27" s="273">
        <f t="shared" si="6"/>
        <v>0.97014925373134331</v>
      </c>
      <c r="BX27" s="274" t="str">
        <f t="shared" si="7"/>
        <v/>
      </c>
      <c r="BZ27" s="230">
        <f t="shared" si="2"/>
        <v>23</v>
      </c>
      <c r="CA27" s="235">
        <f t="shared" si="3"/>
        <v>19</v>
      </c>
      <c r="CB27" s="171">
        <f t="shared" si="4"/>
        <v>13</v>
      </c>
      <c r="CC27" s="232">
        <f t="shared" si="5"/>
        <v>10</v>
      </c>
      <c r="CD27" s="16"/>
      <c r="CE27" s="230">
        <f t="shared" si="8"/>
        <v>42</v>
      </c>
      <c r="CF27" s="232">
        <f t="shared" si="9"/>
        <v>23</v>
      </c>
    </row>
    <row r="28" spans="1:84" x14ac:dyDescent="0.25">
      <c r="A28" s="3" t="s">
        <v>61</v>
      </c>
      <c r="B28" s="406">
        <v>2011</v>
      </c>
      <c r="C28" s="418" t="s">
        <v>448</v>
      </c>
      <c r="D28" s="418" t="s">
        <v>400</v>
      </c>
      <c r="E28" s="407" t="s">
        <v>429</v>
      </c>
      <c r="F28" s="244">
        <f>'Performance Analysis by Country'!D28</f>
        <v>4</v>
      </c>
      <c r="G28" s="128">
        <f>'Performance Analysis by Country'!E28</f>
        <v>4</v>
      </c>
      <c r="H28" s="128">
        <f>'Performance Analysis by Country'!F28</f>
        <v>3</v>
      </c>
      <c r="I28" s="128">
        <f>'Performance Analysis by Country'!G28</f>
        <v>4</v>
      </c>
      <c r="J28" s="128">
        <f>'Performance Analysis by Country'!H28</f>
        <v>2</v>
      </c>
      <c r="K28" s="128">
        <f>'Performance Analysis by Country'!I28</f>
        <v>4</v>
      </c>
      <c r="L28" s="128">
        <f>'Performance Analysis by Country'!J28</f>
        <v>2</v>
      </c>
      <c r="M28" s="128">
        <f>'Performance Analysis by Country'!K28</f>
        <v>1</v>
      </c>
      <c r="N28" s="128">
        <f>'Performance Analysis by Country'!L28</f>
        <v>3</v>
      </c>
      <c r="O28" s="128">
        <f>'Performance Analysis by Country'!M28</f>
        <v>3</v>
      </c>
      <c r="P28" s="128">
        <f>'Performance Analysis by Country'!N28</f>
        <v>1</v>
      </c>
      <c r="Q28" s="128">
        <f>'Performance Analysis by Country'!O28</f>
        <v>4</v>
      </c>
      <c r="R28" s="126">
        <f>'Performance Analysis by Country'!S28</f>
        <v>4</v>
      </c>
      <c r="S28" s="126">
        <f>'Performance Analysis by Country'!V28</f>
        <v>2</v>
      </c>
      <c r="T28" s="126">
        <f>'Performance Analysis by Country'!W28</f>
        <v>1</v>
      </c>
      <c r="U28" s="126">
        <f>'Performance Analysis by Country'!X28</f>
        <v>1</v>
      </c>
      <c r="V28" s="127">
        <f>'Performance Analysis by Country'!AE28</f>
        <v>3</v>
      </c>
      <c r="W28" s="127">
        <f>'Performance Analysis by Country'!AF28</f>
        <v>3</v>
      </c>
      <c r="X28" s="127">
        <f>'Performance Analysis by Country'!AG28</f>
        <v>3</v>
      </c>
      <c r="Y28" s="127">
        <f>'Performance Analysis by Country'!AH28</f>
        <v>4</v>
      </c>
      <c r="Z28" s="127">
        <f>'Performance Analysis by Country'!AI28</f>
        <v>1</v>
      </c>
      <c r="AA28" s="127">
        <f>'Performance Analysis by Country'!AJ28</f>
        <v>2</v>
      </c>
      <c r="AB28" s="127">
        <f>'Performance Analysis by Country'!AK28</f>
        <v>1</v>
      </c>
      <c r="AC28" s="127">
        <f>'Performance Analysis by Country'!AL28</f>
        <v>2</v>
      </c>
      <c r="AD28" s="127">
        <f>'Performance Analysis by Country'!AM28</f>
        <v>4</v>
      </c>
      <c r="AE28" s="127">
        <f>'Performance Analysis by Country'!AN28</f>
        <v>2</v>
      </c>
      <c r="AF28" s="127">
        <f>'Performance Analysis by Country'!AO28</f>
        <v>3</v>
      </c>
      <c r="AG28" s="127">
        <f>'Performance Analysis by Country'!AP28</f>
        <v>2</v>
      </c>
      <c r="AH28" s="140">
        <f>'Performance Analysis by Country'!AU28</f>
        <v>3</v>
      </c>
      <c r="AI28" s="140">
        <f>'Performance Analysis by Country'!AV28</f>
        <v>3</v>
      </c>
      <c r="AJ28" s="140">
        <f>'Performance Analysis by Country'!AX28</f>
        <v>1</v>
      </c>
      <c r="AK28" s="140">
        <f>'Performance Analysis by Country'!AY28</f>
        <v>3</v>
      </c>
      <c r="AL28" s="140">
        <f>'Performance Analysis by Country'!AZ28</f>
        <v>4</v>
      </c>
      <c r="AM28" s="128">
        <f>'Performance Analysis by Country'!BD28</f>
        <v>3</v>
      </c>
      <c r="AN28" s="128">
        <f>'Performance Analysis by Country'!BE28</f>
        <v>4</v>
      </c>
      <c r="AO28" s="128">
        <f>'Performance Analysis by Country'!BF28</f>
        <v>4</v>
      </c>
      <c r="AP28" s="128">
        <f>'Performance Analysis by Country'!BG28</f>
        <v>3</v>
      </c>
      <c r="AQ28" s="128">
        <f>'Performance Analysis by Country'!BH28</f>
        <v>1</v>
      </c>
      <c r="AR28" s="128">
        <f>'Performance Analysis by Country'!BI28</f>
        <v>3</v>
      </c>
      <c r="AS28" s="128">
        <f>'Performance Analysis by Country'!BJ28</f>
        <v>2</v>
      </c>
      <c r="AT28" s="128">
        <f>'Performance Analysis by Country'!BK28</f>
        <v>1</v>
      </c>
      <c r="AU28" s="128">
        <f>'Performance Analysis by Country'!BL28</f>
        <v>4</v>
      </c>
      <c r="AV28" s="128">
        <f>'Performance Analysis by Country'!BN28</f>
        <v>4</v>
      </c>
      <c r="AW28" s="128">
        <f>'Performance Analysis by Country'!BO28</f>
        <v>4</v>
      </c>
      <c r="AX28" s="128">
        <f>'Performance Analysis by Country'!BR28</f>
        <v>4</v>
      </c>
      <c r="AY28" s="252">
        <f>'Performance Analysis by Country'!BV28</f>
        <v>3</v>
      </c>
      <c r="AZ28" s="252">
        <f>'Performance Analysis by Country'!BW28</f>
        <v>2</v>
      </c>
      <c r="BA28" s="252">
        <f>'Performance Analysis by Country'!BX28</f>
        <v>3</v>
      </c>
      <c r="BB28" s="252">
        <f>'Performance Analysis by Country'!BY28</f>
        <v>4</v>
      </c>
      <c r="BC28" s="252">
        <f>'Performance Analysis by Country'!BZ28</f>
        <v>2</v>
      </c>
      <c r="BD28" s="252">
        <f>'Performance Analysis by Country'!CA28</f>
        <v>4</v>
      </c>
      <c r="BE28" s="252">
        <f>'Performance Analysis by Country'!CB28</f>
        <v>4</v>
      </c>
      <c r="BF28" s="260">
        <f>'Performance Analysis by Country'!CG28</f>
        <v>2</v>
      </c>
      <c r="BG28" s="260">
        <f>'Performance Analysis by Country'!CH28</f>
        <v>4</v>
      </c>
      <c r="BH28" s="260">
        <f>'Performance Analysis by Country'!CI28</f>
        <v>1</v>
      </c>
      <c r="BI28" s="260">
        <f>'Performance Analysis by Country'!CJ28</f>
        <v>2</v>
      </c>
      <c r="BJ28" s="260">
        <f>'Performance Analysis by Country'!CK28</f>
        <v>1</v>
      </c>
      <c r="BK28" s="260">
        <f>'Performance Analysis by Country'!CL28</f>
        <v>3</v>
      </c>
      <c r="BL28" s="260">
        <f>'Performance Analysis by Country'!CM28</f>
        <v>2</v>
      </c>
      <c r="BM28" s="260">
        <f>'Performance Analysis by Country'!CN28</f>
        <v>3</v>
      </c>
      <c r="BN28" s="260">
        <f>'Performance Analysis by Country'!CO28</f>
        <v>3</v>
      </c>
      <c r="BO28" s="260">
        <f>'Performance Analysis by Country'!CP28</f>
        <v>2</v>
      </c>
      <c r="BP28" s="260">
        <f>'Performance Analysis by Country'!CQ28</f>
        <v>3</v>
      </c>
      <c r="BQ28" s="140">
        <f>'Performance Analysis by Country'!CU28</f>
        <v>4</v>
      </c>
      <c r="BR28" s="140">
        <f>'Performance Analysis by Country'!CV28</f>
        <v>4</v>
      </c>
      <c r="BS28" s="140">
        <f>'Performance Analysis by Country'!CW28</f>
        <v>2</v>
      </c>
      <c r="BT28" s="236">
        <f>'Performance Analysis by Country'!CY28</f>
        <v>3</v>
      </c>
      <c r="BU28" s="100">
        <f t="shared" si="0"/>
        <v>0</v>
      </c>
      <c r="BV28" s="100">
        <f t="shared" si="1"/>
        <v>67</v>
      </c>
      <c r="BW28" s="273">
        <f t="shared" si="6"/>
        <v>1</v>
      </c>
      <c r="BX28" s="274" t="str">
        <f t="shared" si="7"/>
        <v/>
      </c>
      <c r="BZ28" s="230">
        <f t="shared" si="2"/>
        <v>11</v>
      </c>
      <c r="CA28" s="235">
        <f t="shared" si="3"/>
        <v>15</v>
      </c>
      <c r="CB28" s="171">
        <f t="shared" si="4"/>
        <v>20</v>
      </c>
      <c r="CC28" s="232">
        <f t="shared" si="5"/>
        <v>21</v>
      </c>
      <c r="CD28" s="16"/>
      <c r="CE28" s="230">
        <f t="shared" si="8"/>
        <v>26</v>
      </c>
      <c r="CF28" s="232">
        <f t="shared" si="9"/>
        <v>41</v>
      </c>
    </row>
    <row r="29" spans="1:84" x14ac:dyDescent="0.25">
      <c r="A29" s="3" t="s">
        <v>62</v>
      </c>
      <c r="B29" s="406">
        <v>2012</v>
      </c>
      <c r="C29" s="418" t="s">
        <v>445</v>
      </c>
      <c r="D29" s="418" t="s">
        <v>400</v>
      </c>
      <c r="E29" s="407" t="s">
        <v>427</v>
      </c>
      <c r="F29" s="244">
        <f>'Performance Analysis by Country'!D29</f>
        <v>3</v>
      </c>
      <c r="G29" s="128">
        <f>'Performance Analysis by Country'!E29</f>
        <v>4</v>
      </c>
      <c r="H29" s="128">
        <f>'Performance Analysis by Country'!F29</f>
        <v>4</v>
      </c>
      <c r="I29" s="128">
        <f>'Performance Analysis by Country'!G29</f>
        <v>3</v>
      </c>
      <c r="J29" s="128">
        <f>'Performance Analysis by Country'!H29</f>
        <v>3</v>
      </c>
      <c r="K29" s="128">
        <f>'Performance Analysis by Country'!I29</f>
        <v>3</v>
      </c>
      <c r="L29" s="128">
        <f>'Performance Analysis by Country'!J29</f>
        <v>4</v>
      </c>
      <c r="M29" s="128">
        <f>'Performance Analysis by Country'!K29</f>
        <v>2</v>
      </c>
      <c r="N29" s="128">
        <f>'Performance Analysis by Country'!L29</f>
        <v>4</v>
      </c>
      <c r="O29" s="128">
        <f>'Performance Analysis by Country'!M29</f>
        <v>2</v>
      </c>
      <c r="P29" s="128">
        <f>'Performance Analysis by Country'!N29</f>
        <v>2</v>
      </c>
      <c r="Q29" s="128">
        <f>'Performance Analysis by Country'!O29</f>
        <v>3</v>
      </c>
      <c r="R29" s="126">
        <f>'Performance Analysis by Country'!S29</f>
        <v>3</v>
      </c>
      <c r="S29" s="126">
        <f>'Performance Analysis by Country'!V29</f>
        <v>2</v>
      </c>
      <c r="T29" s="126">
        <f>'Performance Analysis by Country'!W29</f>
        <v>1</v>
      </c>
      <c r="U29" s="126">
        <f>'Performance Analysis by Country'!X29</f>
        <v>2</v>
      </c>
      <c r="V29" s="127">
        <f>'Performance Analysis by Country'!AE29</f>
        <v>1</v>
      </c>
      <c r="W29" s="127">
        <f>'Performance Analysis by Country'!AF29</f>
        <v>1</v>
      </c>
      <c r="X29" s="127">
        <f>'Performance Analysis by Country'!AG29</f>
        <v>3</v>
      </c>
      <c r="Y29" s="127">
        <f>'Performance Analysis by Country'!AH29</f>
        <v>4</v>
      </c>
      <c r="Z29" s="127">
        <f>'Performance Analysis by Country'!AI29</f>
        <v>2</v>
      </c>
      <c r="AA29" s="127">
        <f>'Performance Analysis by Country'!AJ29</f>
        <v>1</v>
      </c>
      <c r="AB29" s="127">
        <f>'Performance Analysis by Country'!AK29</f>
        <v>4</v>
      </c>
      <c r="AC29" s="127">
        <f>'Performance Analysis by Country'!AL29</f>
        <v>3</v>
      </c>
      <c r="AD29" s="127">
        <f>'Performance Analysis by Country'!AM29</f>
        <v>4</v>
      </c>
      <c r="AE29" s="127">
        <f>'Performance Analysis by Country'!AN29</f>
        <v>3</v>
      </c>
      <c r="AF29" s="127">
        <f>'Performance Analysis by Country'!AO29</f>
        <v>3</v>
      </c>
      <c r="AG29" s="127">
        <f>'Performance Analysis by Country'!AP29</f>
        <v>3</v>
      </c>
      <c r="AH29" s="140">
        <f>'Performance Analysis by Country'!AU29</f>
        <v>4</v>
      </c>
      <c r="AI29" s="140">
        <f>'Performance Analysis by Country'!AV29</f>
        <v>3</v>
      </c>
      <c r="AJ29" s="140">
        <f>'Performance Analysis by Country'!AX29</f>
        <v>1</v>
      </c>
      <c r="AK29" s="140">
        <f>'Performance Analysis by Country'!AY29</f>
        <v>4</v>
      </c>
      <c r="AL29" s="140">
        <f>'Performance Analysis by Country'!AZ29</f>
        <v>4</v>
      </c>
      <c r="AM29" s="128">
        <f>'Performance Analysis by Country'!BD29</f>
        <v>2</v>
      </c>
      <c r="AN29" s="128">
        <f>'Performance Analysis by Country'!BE29</f>
        <v>2</v>
      </c>
      <c r="AO29" s="128">
        <f>'Performance Analysis by Country'!BF29</f>
        <v>2</v>
      </c>
      <c r="AP29" s="128">
        <f>'Performance Analysis by Country'!BG29</f>
        <v>2</v>
      </c>
      <c r="AQ29" s="128">
        <f>'Performance Analysis by Country'!BH29</f>
        <v>2</v>
      </c>
      <c r="AR29" s="128">
        <f>'Performance Analysis by Country'!BI29</f>
        <v>2</v>
      </c>
      <c r="AS29" s="128">
        <f>'Performance Analysis by Country'!BJ29</f>
        <v>1</v>
      </c>
      <c r="AT29" s="128">
        <f>'Performance Analysis by Country'!BK29</f>
        <v>2</v>
      </c>
      <c r="AU29" s="128">
        <f>'Performance Analysis by Country'!BL29</f>
        <v>2</v>
      </c>
      <c r="AV29" s="128">
        <f>'Performance Analysis by Country'!BN29</f>
        <v>3</v>
      </c>
      <c r="AW29" s="128">
        <f>'Performance Analysis by Country'!BO29</f>
        <v>4</v>
      </c>
      <c r="AX29" s="128">
        <f>'Performance Analysis by Country'!BR29</f>
        <v>2</v>
      </c>
      <c r="AY29" s="252">
        <f>'Performance Analysis by Country'!BV29</f>
        <v>4</v>
      </c>
      <c r="AZ29" s="252">
        <f>'Performance Analysis by Country'!BW29</f>
        <v>3</v>
      </c>
      <c r="BA29" s="252">
        <f>'Performance Analysis by Country'!BX29</f>
        <v>3</v>
      </c>
      <c r="BB29" s="252">
        <f>'Performance Analysis by Country'!BY29</f>
        <v>3</v>
      </c>
      <c r="BC29" s="252">
        <f>'Performance Analysis by Country'!BZ29</f>
        <v>3</v>
      </c>
      <c r="BD29" s="252">
        <f>'Performance Analysis by Country'!CA29</f>
        <v>4</v>
      </c>
      <c r="BE29" s="252">
        <f>'Performance Analysis by Country'!CB29</f>
        <v>3</v>
      </c>
      <c r="BF29" s="260">
        <f>'Performance Analysis by Country'!CG29</f>
        <v>3</v>
      </c>
      <c r="BG29" s="260">
        <f>'Performance Analysis by Country'!CH29</f>
        <v>4</v>
      </c>
      <c r="BH29" s="260">
        <f>'Performance Analysis by Country'!CI29</f>
        <v>3</v>
      </c>
      <c r="BI29" s="260">
        <f>'Performance Analysis by Country'!CJ29</f>
        <v>4</v>
      </c>
      <c r="BJ29" s="260">
        <f>'Performance Analysis by Country'!CK29</f>
        <v>2</v>
      </c>
      <c r="BK29" s="260">
        <f>'Performance Analysis by Country'!CL29</f>
        <v>3</v>
      </c>
      <c r="BL29" s="260">
        <f>'Performance Analysis by Country'!CM29</f>
        <v>3</v>
      </c>
      <c r="BM29" s="260">
        <f>'Performance Analysis by Country'!CN29</f>
        <v>2</v>
      </c>
      <c r="BN29" s="260">
        <f>'Performance Analysis by Country'!CO29</f>
        <v>2</v>
      </c>
      <c r="BO29" s="260">
        <f>'Performance Analysis by Country'!CP29</f>
        <v>3</v>
      </c>
      <c r="BP29" s="260">
        <f>'Performance Analysis by Country'!CQ29</f>
        <v>2</v>
      </c>
      <c r="BQ29" s="140">
        <f>'Performance Analysis by Country'!CU29</f>
        <v>3</v>
      </c>
      <c r="BR29" s="140">
        <f>'Performance Analysis by Country'!CV29</f>
        <v>3</v>
      </c>
      <c r="BS29" s="140">
        <f>'Performance Analysis by Country'!CW29</f>
        <v>4</v>
      </c>
      <c r="BT29" s="236">
        <f>'Performance Analysis by Country'!CY29</f>
        <v>3</v>
      </c>
      <c r="BU29" s="100">
        <f t="shared" si="0"/>
        <v>0</v>
      </c>
      <c r="BV29" s="100">
        <f t="shared" si="1"/>
        <v>67</v>
      </c>
      <c r="BW29" s="273">
        <f t="shared" si="6"/>
        <v>1</v>
      </c>
      <c r="BX29" s="274" t="str">
        <f t="shared" si="7"/>
        <v/>
      </c>
      <c r="BZ29" s="230">
        <f t="shared" si="2"/>
        <v>6</v>
      </c>
      <c r="CA29" s="235">
        <f t="shared" si="3"/>
        <v>19</v>
      </c>
      <c r="CB29" s="171">
        <f t="shared" si="4"/>
        <v>26</v>
      </c>
      <c r="CC29" s="232">
        <f t="shared" si="5"/>
        <v>16</v>
      </c>
      <c r="CD29" s="16"/>
      <c r="CE29" s="230">
        <f t="shared" si="8"/>
        <v>25</v>
      </c>
      <c r="CF29" s="232">
        <f t="shared" si="9"/>
        <v>42</v>
      </c>
    </row>
    <row r="30" spans="1:84" x14ac:dyDescent="0.25">
      <c r="A30" s="3" t="s">
        <v>63</v>
      </c>
      <c r="B30" s="406">
        <v>2011</v>
      </c>
      <c r="C30" s="418" t="s">
        <v>447</v>
      </c>
      <c r="D30" s="418" t="s">
        <v>400</v>
      </c>
      <c r="E30" s="407" t="s">
        <v>429</v>
      </c>
      <c r="F30" s="244">
        <f>'Performance Analysis by Country'!D30</f>
        <v>4</v>
      </c>
      <c r="G30" s="128">
        <f>'Performance Analysis by Country'!E30</f>
        <v>4</v>
      </c>
      <c r="H30" s="128">
        <f>'Performance Analysis by Country'!F30</f>
        <v>4</v>
      </c>
      <c r="I30" s="128">
        <f>'Performance Analysis by Country'!G30</f>
        <v>3</v>
      </c>
      <c r="J30" s="128">
        <f>'Performance Analysis by Country'!H30</f>
        <v>3</v>
      </c>
      <c r="K30" s="128">
        <f>'Performance Analysis by Country'!I30</f>
        <v>2</v>
      </c>
      <c r="L30" s="128" t="str">
        <f>'Performance Analysis by Country'!J30</f>
        <v>*</v>
      </c>
      <c r="M30" s="128" t="str">
        <f>'Performance Analysis by Country'!K30</f>
        <v>*</v>
      </c>
      <c r="N30" s="128">
        <f>'Performance Analysis by Country'!L30</f>
        <v>3</v>
      </c>
      <c r="O30" s="128">
        <f>'Performance Analysis by Country'!M30</f>
        <v>1</v>
      </c>
      <c r="P30" s="128">
        <f>'Performance Analysis by Country'!N30</f>
        <v>2</v>
      </c>
      <c r="Q30" s="128">
        <f>'Performance Analysis by Country'!O30</f>
        <v>3</v>
      </c>
      <c r="R30" s="126">
        <f>'Performance Analysis by Country'!S30</f>
        <v>3</v>
      </c>
      <c r="S30" s="126">
        <f>'Performance Analysis by Country'!V30</f>
        <v>4</v>
      </c>
      <c r="T30" s="126">
        <f>'Performance Analysis by Country'!W30</f>
        <v>1</v>
      </c>
      <c r="U30" s="126">
        <f>'Performance Analysis by Country'!X30</f>
        <v>4</v>
      </c>
      <c r="V30" s="127" t="str">
        <f>'Performance Analysis by Country'!AE30</f>
        <v>*</v>
      </c>
      <c r="W30" s="127">
        <f>'Performance Analysis by Country'!AF30</f>
        <v>1</v>
      </c>
      <c r="X30" s="127">
        <f>'Performance Analysis by Country'!AG30</f>
        <v>4</v>
      </c>
      <c r="Y30" s="127">
        <f>'Performance Analysis by Country'!AH30</f>
        <v>4</v>
      </c>
      <c r="Z30" s="127">
        <f>'Performance Analysis by Country'!AI30</f>
        <v>2</v>
      </c>
      <c r="AA30" s="127">
        <f>'Performance Analysis by Country'!AJ30</f>
        <v>1</v>
      </c>
      <c r="AB30" s="127" t="str">
        <f>'Performance Analysis by Country'!AK30</f>
        <v>*</v>
      </c>
      <c r="AC30" s="127">
        <f>'Performance Analysis by Country'!AL30</f>
        <v>4</v>
      </c>
      <c r="AD30" s="127">
        <f>'Performance Analysis by Country'!AM30</f>
        <v>3</v>
      </c>
      <c r="AE30" s="127">
        <f>'Performance Analysis by Country'!AN30</f>
        <v>3</v>
      </c>
      <c r="AF30" s="127">
        <f>'Performance Analysis by Country'!AO30</f>
        <v>4</v>
      </c>
      <c r="AG30" s="127">
        <f>'Performance Analysis by Country'!AP30</f>
        <v>2</v>
      </c>
      <c r="AH30" s="140">
        <f>'Performance Analysis by Country'!AU30</f>
        <v>3</v>
      </c>
      <c r="AI30" s="140">
        <f>'Performance Analysis by Country'!AV30</f>
        <v>4</v>
      </c>
      <c r="AJ30" s="140">
        <f>'Performance Analysis by Country'!AX30</f>
        <v>1</v>
      </c>
      <c r="AK30" s="140">
        <f>'Performance Analysis by Country'!AY30</f>
        <v>3</v>
      </c>
      <c r="AL30" s="140">
        <f>'Performance Analysis by Country'!AZ30</f>
        <v>2</v>
      </c>
      <c r="AM30" s="128">
        <f>'Performance Analysis by Country'!BD30</f>
        <v>4</v>
      </c>
      <c r="AN30" s="128">
        <f>'Performance Analysis by Country'!BE30</f>
        <v>4</v>
      </c>
      <c r="AO30" s="128">
        <f>'Performance Analysis by Country'!BF30</f>
        <v>4</v>
      </c>
      <c r="AP30" s="128">
        <f>'Performance Analysis by Country'!BG30</f>
        <v>4</v>
      </c>
      <c r="AQ30" s="128">
        <f>'Performance Analysis by Country'!BH30</f>
        <v>4</v>
      </c>
      <c r="AR30" s="128">
        <f>'Performance Analysis by Country'!BI30</f>
        <v>4</v>
      </c>
      <c r="AS30" s="128">
        <f>'Performance Analysis by Country'!BJ30</f>
        <v>3</v>
      </c>
      <c r="AT30" s="128">
        <f>'Performance Analysis by Country'!BK30</f>
        <v>3</v>
      </c>
      <c r="AU30" s="128">
        <f>'Performance Analysis by Country'!BL30</f>
        <v>4</v>
      </c>
      <c r="AV30" s="128">
        <f>'Performance Analysis by Country'!BN30</f>
        <v>4</v>
      </c>
      <c r="AW30" s="128">
        <f>'Performance Analysis by Country'!BO30</f>
        <v>4</v>
      </c>
      <c r="AX30" s="128" t="str">
        <f>'Performance Analysis by Country'!BR30</f>
        <v>*</v>
      </c>
      <c r="AY30" s="252">
        <f>'Performance Analysis by Country'!BV30</f>
        <v>3</v>
      </c>
      <c r="AZ30" s="252">
        <f>'Performance Analysis by Country'!BW30</f>
        <v>4</v>
      </c>
      <c r="BA30" s="252">
        <f>'Performance Analysis by Country'!BX30</f>
        <v>3</v>
      </c>
      <c r="BB30" s="252">
        <f>'Performance Analysis by Country'!BY30</f>
        <v>3</v>
      </c>
      <c r="BC30" s="252">
        <f>'Performance Analysis by Country'!BZ30</f>
        <v>2</v>
      </c>
      <c r="BD30" s="252">
        <f>'Performance Analysis by Country'!CA30</f>
        <v>1</v>
      </c>
      <c r="BE30" s="252">
        <f>'Performance Analysis by Country'!CB30</f>
        <v>3</v>
      </c>
      <c r="BF30" s="260">
        <f>'Performance Analysis by Country'!CG30</f>
        <v>4</v>
      </c>
      <c r="BG30" s="260">
        <f>'Performance Analysis by Country'!CH30</f>
        <v>4</v>
      </c>
      <c r="BH30" s="260">
        <f>'Performance Analysis by Country'!CI30</f>
        <v>2</v>
      </c>
      <c r="BI30" s="260">
        <f>'Performance Analysis by Country'!CJ30</f>
        <v>4</v>
      </c>
      <c r="BJ30" s="260">
        <f>'Performance Analysis by Country'!CK30</f>
        <v>2</v>
      </c>
      <c r="BK30" s="260">
        <f>'Performance Analysis by Country'!CL30</f>
        <v>2</v>
      </c>
      <c r="BL30" s="260">
        <f>'Performance Analysis by Country'!CM30</f>
        <v>4</v>
      </c>
      <c r="BM30" s="260">
        <f>'Performance Analysis by Country'!CN30</f>
        <v>1</v>
      </c>
      <c r="BN30" s="260">
        <f>'Performance Analysis by Country'!CO30</f>
        <v>2</v>
      </c>
      <c r="BO30" s="260">
        <f>'Performance Analysis by Country'!CP30</f>
        <v>1</v>
      </c>
      <c r="BP30" s="260">
        <f>'Performance Analysis by Country'!CQ30</f>
        <v>2</v>
      </c>
      <c r="BQ30" s="140">
        <f>'Performance Analysis by Country'!CU30</f>
        <v>4</v>
      </c>
      <c r="BR30" s="140">
        <f>'Performance Analysis by Country'!CV30</f>
        <v>4</v>
      </c>
      <c r="BS30" s="140">
        <f>'Performance Analysis by Country'!CW30</f>
        <v>2</v>
      </c>
      <c r="BT30" s="236">
        <f>'Performance Analysis by Country'!CY30</f>
        <v>3</v>
      </c>
      <c r="BU30" s="100">
        <f t="shared" si="0"/>
        <v>5</v>
      </c>
      <c r="BV30" s="100">
        <f t="shared" si="1"/>
        <v>62</v>
      </c>
      <c r="BW30" s="273">
        <f t="shared" si="6"/>
        <v>0.92537313432835822</v>
      </c>
      <c r="BX30" s="274" t="str">
        <f t="shared" si="7"/>
        <v/>
      </c>
      <c r="BZ30" s="230">
        <f t="shared" si="2"/>
        <v>8</v>
      </c>
      <c r="CA30" s="235">
        <f t="shared" si="3"/>
        <v>12</v>
      </c>
      <c r="CB30" s="171">
        <f t="shared" si="4"/>
        <v>16</v>
      </c>
      <c r="CC30" s="232">
        <f t="shared" si="5"/>
        <v>26</v>
      </c>
      <c r="CD30" s="16"/>
      <c r="CE30" s="230">
        <f t="shared" si="8"/>
        <v>20</v>
      </c>
      <c r="CF30" s="232">
        <f t="shared" si="9"/>
        <v>42</v>
      </c>
    </row>
    <row r="31" spans="1:84" x14ac:dyDescent="0.25">
      <c r="A31" s="3" t="s">
        <v>64</v>
      </c>
      <c r="B31" s="406">
        <v>2011</v>
      </c>
      <c r="C31" s="418" t="s">
        <v>448</v>
      </c>
      <c r="D31" s="418" t="s">
        <v>400</v>
      </c>
      <c r="E31" s="407" t="s">
        <v>429</v>
      </c>
      <c r="F31" s="244">
        <f>'Performance Analysis by Country'!D31</f>
        <v>4</v>
      </c>
      <c r="G31" s="128">
        <f>'Performance Analysis by Country'!E31</f>
        <v>4</v>
      </c>
      <c r="H31" s="128">
        <f>'Performance Analysis by Country'!F31</f>
        <v>3</v>
      </c>
      <c r="I31" s="128">
        <f>'Performance Analysis by Country'!G31</f>
        <v>2</v>
      </c>
      <c r="J31" s="128">
        <f>'Performance Analysis by Country'!H31</f>
        <v>3</v>
      </c>
      <c r="K31" s="128">
        <f>'Performance Analysis by Country'!I31</f>
        <v>3</v>
      </c>
      <c r="L31" s="128">
        <f>'Performance Analysis by Country'!J31</f>
        <v>4</v>
      </c>
      <c r="M31" s="128">
        <f>'Performance Analysis by Country'!K31</f>
        <v>1</v>
      </c>
      <c r="N31" s="128">
        <f>'Performance Analysis by Country'!L31</f>
        <v>3</v>
      </c>
      <c r="O31" s="128">
        <f>'Performance Analysis by Country'!M31</f>
        <v>3</v>
      </c>
      <c r="P31" s="128">
        <f>'Performance Analysis by Country'!N31</f>
        <v>1</v>
      </c>
      <c r="Q31" s="128">
        <f>'Performance Analysis by Country'!O31</f>
        <v>3</v>
      </c>
      <c r="R31" s="126">
        <f>'Performance Analysis by Country'!S31</f>
        <v>4</v>
      </c>
      <c r="S31" s="126">
        <f>'Performance Analysis by Country'!V31</f>
        <v>4</v>
      </c>
      <c r="T31" s="126">
        <f>'Performance Analysis by Country'!W31</f>
        <v>2</v>
      </c>
      <c r="U31" s="126">
        <f>'Performance Analysis by Country'!X31</f>
        <v>4</v>
      </c>
      <c r="V31" s="127">
        <f>'Performance Analysis by Country'!AE31</f>
        <v>3</v>
      </c>
      <c r="W31" s="127" t="str">
        <f>'Performance Analysis by Country'!AF31</f>
        <v>*</v>
      </c>
      <c r="X31" s="127">
        <f>'Performance Analysis by Country'!AG31</f>
        <v>3</v>
      </c>
      <c r="Y31" s="127">
        <f>'Performance Analysis by Country'!AH31</f>
        <v>3</v>
      </c>
      <c r="Z31" s="127">
        <f>'Performance Analysis by Country'!AI31</f>
        <v>1</v>
      </c>
      <c r="AA31" s="127" t="str">
        <f>'Performance Analysis by Country'!AJ31</f>
        <v>*</v>
      </c>
      <c r="AB31" s="127">
        <f>'Performance Analysis by Country'!AK31</f>
        <v>3</v>
      </c>
      <c r="AC31" s="127">
        <f>'Performance Analysis by Country'!AL31</f>
        <v>3</v>
      </c>
      <c r="AD31" s="127">
        <f>'Performance Analysis by Country'!AM31</f>
        <v>3</v>
      </c>
      <c r="AE31" s="127">
        <f>'Performance Analysis by Country'!AN31</f>
        <v>2</v>
      </c>
      <c r="AF31" s="127">
        <f>'Performance Analysis by Country'!AO31</f>
        <v>4</v>
      </c>
      <c r="AG31" s="127">
        <f>'Performance Analysis by Country'!AP31</f>
        <v>2</v>
      </c>
      <c r="AH31" s="140">
        <f>'Performance Analysis by Country'!AU31</f>
        <v>2</v>
      </c>
      <c r="AI31" s="140">
        <f>'Performance Analysis by Country'!AV31</f>
        <v>3</v>
      </c>
      <c r="AJ31" s="140">
        <f>'Performance Analysis by Country'!AX31</f>
        <v>1</v>
      </c>
      <c r="AK31" s="140">
        <f>'Performance Analysis by Country'!AY31</f>
        <v>2</v>
      </c>
      <c r="AL31" s="140">
        <f>'Performance Analysis by Country'!AZ31</f>
        <v>2</v>
      </c>
      <c r="AM31" s="128">
        <f>'Performance Analysis by Country'!BD31</f>
        <v>4</v>
      </c>
      <c r="AN31" s="128">
        <f>'Performance Analysis by Country'!BE31</f>
        <v>3</v>
      </c>
      <c r="AO31" s="128">
        <f>'Performance Analysis by Country'!BF31</f>
        <v>4</v>
      </c>
      <c r="AP31" s="128">
        <f>'Performance Analysis by Country'!BG31</f>
        <v>3</v>
      </c>
      <c r="AQ31" s="128">
        <f>'Performance Analysis by Country'!BH31</f>
        <v>4</v>
      </c>
      <c r="AR31" s="128">
        <f>'Performance Analysis by Country'!BI31</f>
        <v>3</v>
      </c>
      <c r="AS31" s="128" t="str">
        <f>'Performance Analysis by Country'!BJ31</f>
        <v>*</v>
      </c>
      <c r="AT31" s="128">
        <f>'Performance Analysis by Country'!BK31</f>
        <v>3</v>
      </c>
      <c r="AU31" s="128">
        <f>'Performance Analysis by Country'!BL31</f>
        <v>3</v>
      </c>
      <c r="AV31" s="128">
        <f>'Performance Analysis by Country'!BN31</f>
        <v>2</v>
      </c>
      <c r="AW31" s="128">
        <f>'Performance Analysis by Country'!BO31</f>
        <v>3</v>
      </c>
      <c r="AX31" s="128">
        <f>'Performance Analysis by Country'!BR31</f>
        <v>4</v>
      </c>
      <c r="AY31" s="252">
        <f>'Performance Analysis by Country'!BV31</f>
        <v>3</v>
      </c>
      <c r="AZ31" s="252">
        <f>'Performance Analysis by Country'!BW31</f>
        <v>2</v>
      </c>
      <c r="BA31" s="252" t="str">
        <f>'Performance Analysis by Country'!BX31</f>
        <v>*</v>
      </c>
      <c r="BB31" s="252" t="str">
        <f>'Performance Analysis by Country'!BY31</f>
        <v>*</v>
      </c>
      <c r="BC31" s="252">
        <f>'Performance Analysis by Country'!BZ31</f>
        <v>4</v>
      </c>
      <c r="BD31" s="252">
        <f>'Performance Analysis by Country'!CA31</f>
        <v>1</v>
      </c>
      <c r="BE31" s="252">
        <f>'Performance Analysis by Country'!CB31</f>
        <v>3</v>
      </c>
      <c r="BF31" s="260">
        <f>'Performance Analysis by Country'!CG31</f>
        <v>1</v>
      </c>
      <c r="BG31" s="260">
        <f>'Performance Analysis by Country'!CH31</f>
        <v>3</v>
      </c>
      <c r="BH31" s="260">
        <f>'Performance Analysis by Country'!CI31</f>
        <v>4</v>
      </c>
      <c r="BI31" s="260">
        <f>'Performance Analysis by Country'!CJ31</f>
        <v>3</v>
      </c>
      <c r="BJ31" s="260">
        <f>'Performance Analysis by Country'!CK31</f>
        <v>1</v>
      </c>
      <c r="BK31" s="260">
        <f>'Performance Analysis by Country'!CL31</f>
        <v>2</v>
      </c>
      <c r="BL31" s="260">
        <f>'Performance Analysis by Country'!CM31</f>
        <v>2</v>
      </c>
      <c r="BM31" s="260">
        <f>'Performance Analysis by Country'!CN31</f>
        <v>4</v>
      </c>
      <c r="BN31" s="260">
        <f>'Performance Analysis by Country'!CO31</f>
        <v>3</v>
      </c>
      <c r="BO31" s="260">
        <f>'Performance Analysis by Country'!CP31</f>
        <v>2</v>
      </c>
      <c r="BP31" s="260">
        <f>'Performance Analysis by Country'!CQ31</f>
        <v>3</v>
      </c>
      <c r="BQ31" s="140">
        <f>'Performance Analysis by Country'!CU31</f>
        <v>3</v>
      </c>
      <c r="BR31" s="140">
        <f>'Performance Analysis by Country'!CV31</f>
        <v>3</v>
      </c>
      <c r="BS31" s="140">
        <f>'Performance Analysis by Country'!CW31</f>
        <v>2</v>
      </c>
      <c r="BT31" s="236">
        <f>'Performance Analysis by Country'!CY31</f>
        <v>4</v>
      </c>
      <c r="BU31" s="100">
        <f t="shared" si="0"/>
        <v>5</v>
      </c>
      <c r="BV31" s="100">
        <f t="shared" si="1"/>
        <v>62</v>
      </c>
      <c r="BW31" s="273">
        <f t="shared" si="6"/>
        <v>0.92537313432835822</v>
      </c>
      <c r="BX31" s="274" t="str">
        <f t="shared" si="7"/>
        <v/>
      </c>
      <c r="BZ31" s="230">
        <f t="shared" si="2"/>
        <v>7</v>
      </c>
      <c r="CA31" s="235">
        <f t="shared" si="3"/>
        <v>13</v>
      </c>
      <c r="CB31" s="171">
        <f t="shared" si="4"/>
        <v>27</v>
      </c>
      <c r="CC31" s="232">
        <f t="shared" si="5"/>
        <v>15</v>
      </c>
      <c r="CD31" s="16"/>
      <c r="CE31" s="230">
        <f t="shared" si="8"/>
        <v>20</v>
      </c>
      <c r="CF31" s="232">
        <f t="shared" si="9"/>
        <v>42</v>
      </c>
    </row>
    <row r="32" spans="1:84" x14ac:dyDescent="0.25">
      <c r="A32" s="3" t="s">
        <v>65</v>
      </c>
      <c r="B32" s="406">
        <v>2014</v>
      </c>
      <c r="C32" s="418" t="s">
        <v>445</v>
      </c>
      <c r="D32" s="418" t="s">
        <v>400</v>
      </c>
      <c r="E32" s="407" t="s">
        <v>429</v>
      </c>
      <c r="F32" s="244">
        <f>'Performance Analysis by Country'!D32</f>
        <v>4</v>
      </c>
      <c r="G32" s="128">
        <f>'Performance Analysis by Country'!E32</f>
        <v>1</v>
      </c>
      <c r="H32" s="128">
        <f>'Performance Analysis by Country'!F32</f>
        <v>3</v>
      </c>
      <c r="I32" s="128">
        <f>'Performance Analysis by Country'!G32</f>
        <v>1</v>
      </c>
      <c r="J32" s="128">
        <f>'Performance Analysis by Country'!H32</f>
        <v>1</v>
      </c>
      <c r="K32" s="128">
        <f>'Performance Analysis by Country'!I32</f>
        <v>1</v>
      </c>
      <c r="L32" s="128" t="str">
        <f>'Performance Analysis by Country'!J32</f>
        <v>*</v>
      </c>
      <c r="M32" s="128" t="str">
        <f>'Performance Analysis by Country'!K32</f>
        <v>*</v>
      </c>
      <c r="N32" s="128">
        <f>'Performance Analysis by Country'!L32</f>
        <v>2</v>
      </c>
      <c r="O32" s="128">
        <f>'Performance Analysis by Country'!M32</f>
        <v>4</v>
      </c>
      <c r="P32" s="128">
        <f>'Performance Analysis by Country'!N32</f>
        <v>3</v>
      </c>
      <c r="Q32" s="128">
        <f>'Performance Analysis by Country'!O32</f>
        <v>1</v>
      </c>
      <c r="R32" s="126">
        <f>'Performance Analysis by Country'!S32</f>
        <v>4</v>
      </c>
      <c r="S32" s="126">
        <f>'Performance Analysis by Country'!V32</f>
        <v>1</v>
      </c>
      <c r="T32" s="126">
        <f>'Performance Analysis by Country'!W32</f>
        <v>1</v>
      </c>
      <c r="U32" s="126">
        <f>'Performance Analysis by Country'!X32</f>
        <v>3</v>
      </c>
      <c r="V32" s="127" t="str">
        <f>'Performance Analysis by Country'!AE32</f>
        <v>*</v>
      </c>
      <c r="W32" s="127">
        <f>'Performance Analysis by Country'!AF32</f>
        <v>4</v>
      </c>
      <c r="X32" s="127">
        <f>'Performance Analysis by Country'!AG32</f>
        <v>2</v>
      </c>
      <c r="Y32" s="127">
        <f>'Performance Analysis by Country'!AH32</f>
        <v>3</v>
      </c>
      <c r="Z32" s="127" t="str">
        <f>'Performance Analysis by Country'!AI32</f>
        <v>*</v>
      </c>
      <c r="AA32" s="127">
        <f>'Performance Analysis by Country'!AJ32</f>
        <v>1</v>
      </c>
      <c r="AB32" s="127" t="str">
        <f>'Performance Analysis by Country'!AK32</f>
        <v>*</v>
      </c>
      <c r="AC32" s="127">
        <f>'Performance Analysis by Country'!AL32</f>
        <v>4</v>
      </c>
      <c r="AD32" s="127">
        <f>'Performance Analysis by Country'!AM32</f>
        <v>4</v>
      </c>
      <c r="AE32" s="127">
        <f>'Performance Analysis by Country'!AN32</f>
        <v>1</v>
      </c>
      <c r="AF32" s="127">
        <f>'Performance Analysis by Country'!AO32</f>
        <v>2</v>
      </c>
      <c r="AG32" s="127">
        <f>'Performance Analysis by Country'!AP32</f>
        <v>2</v>
      </c>
      <c r="AH32" s="140">
        <f>'Performance Analysis by Country'!AU32</f>
        <v>1</v>
      </c>
      <c r="AI32" s="140">
        <f>'Performance Analysis by Country'!AV32</f>
        <v>3</v>
      </c>
      <c r="AJ32" s="140">
        <f>'Performance Analysis by Country'!AX32</f>
        <v>1</v>
      </c>
      <c r="AK32" s="140">
        <f>'Performance Analysis by Country'!AY32</f>
        <v>2</v>
      </c>
      <c r="AL32" s="140">
        <f>'Performance Analysis by Country'!AZ32</f>
        <v>2</v>
      </c>
      <c r="AM32" s="128">
        <f>'Performance Analysis by Country'!BD32</f>
        <v>3</v>
      </c>
      <c r="AN32" s="128">
        <f>'Performance Analysis by Country'!BE32</f>
        <v>3</v>
      </c>
      <c r="AO32" s="128">
        <f>'Performance Analysis by Country'!BF32</f>
        <v>3</v>
      </c>
      <c r="AP32" s="128">
        <f>'Performance Analysis by Country'!BG32</f>
        <v>4</v>
      </c>
      <c r="AQ32" s="128">
        <f>'Performance Analysis by Country'!BH32</f>
        <v>3</v>
      </c>
      <c r="AR32" s="128">
        <f>'Performance Analysis by Country'!BI32</f>
        <v>3</v>
      </c>
      <c r="AS32" s="128">
        <f>'Performance Analysis by Country'!BJ32</f>
        <v>1</v>
      </c>
      <c r="AT32" s="128">
        <f>'Performance Analysis by Country'!BK32</f>
        <v>1</v>
      </c>
      <c r="AU32" s="128">
        <f>'Performance Analysis by Country'!BL32</f>
        <v>3</v>
      </c>
      <c r="AV32" s="128">
        <f>'Performance Analysis by Country'!BN32</f>
        <v>4</v>
      </c>
      <c r="AW32" s="128">
        <f>'Performance Analysis by Country'!BO32</f>
        <v>3</v>
      </c>
      <c r="AX32" s="128">
        <f>'Performance Analysis by Country'!BR32</f>
        <v>3</v>
      </c>
      <c r="AY32" s="252">
        <f>'Performance Analysis by Country'!BV32</f>
        <v>4</v>
      </c>
      <c r="AZ32" s="252">
        <f>'Performance Analysis by Country'!BW32</f>
        <v>4</v>
      </c>
      <c r="BA32" s="252">
        <f>'Performance Analysis by Country'!BX32</f>
        <v>2</v>
      </c>
      <c r="BB32" s="252">
        <f>'Performance Analysis by Country'!BY32</f>
        <v>2</v>
      </c>
      <c r="BC32" s="252">
        <f>'Performance Analysis by Country'!BZ32</f>
        <v>2</v>
      </c>
      <c r="BD32" s="252">
        <f>'Performance Analysis by Country'!CA32</f>
        <v>3</v>
      </c>
      <c r="BE32" s="252">
        <f>'Performance Analysis by Country'!CB32</f>
        <v>4</v>
      </c>
      <c r="BF32" s="260">
        <f>'Performance Analysis by Country'!CG32</f>
        <v>2</v>
      </c>
      <c r="BG32" s="260">
        <f>'Performance Analysis by Country'!CH32</f>
        <v>3</v>
      </c>
      <c r="BH32" s="260">
        <f>'Performance Analysis by Country'!CI32</f>
        <v>2</v>
      </c>
      <c r="BI32" s="260">
        <f>'Performance Analysis by Country'!CJ32</f>
        <v>4</v>
      </c>
      <c r="BJ32" s="260">
        <f>'Performance Analysis by Country'!CK32</f>
        <v>2</v>
      </c>
      <c r="BK32" s="260">
        <f>'Performance Analysis by Country'!CL32</f>
        <v>3</v>
      </c>
      <c r="BL32" s="260">
        <f>'Performance Analysis by Country'!CM32</f>
        <v>4</v>
      </c>
      <c r="BM32" s="260">
        <f>'Performance Analysis by Country'!CN32</f>
        <v>1</v>
      </c>
      <c r="BN32" s="260">
        <f>'Performance Analysis by Country'!CO32</f>
        <v>1</v>
      </c>
      <c r="BO32" s="260">
        <f>'Performance Analysis by Country'!CP32</f>
        <v>1</v>
      </c>
      <c r="BP32" s="260">
        <f>'Performance Analysis by Country'!CQ32</f>
        <v>1</v>
      </c>
      <c r="BQ32" s="140">
        <f>'Performance Analysis by Country'!CU32</f>
        <v>1</v>
      </c>
      <c r="BR32" s="140">
        <f>'Performance Analysis by Country'!CV32</f>
        <v>2</v>
      </c>
      <c r="BS32" s="140">
        <f>'Performance Analysis by Country'!CW32</f>
        <v>3</v>
      </c>
      <c r="BT32" s="236">
        <f>'Performance Analysis by Country'!CY32</f>
        <v>2</v>
      </c>
      <c r="BU32" s="100">
        <f t="shared" si="0"/>
        <v>5</v>
      </c>
      <c r="BV32" s="100">
        <f t="shared" si="1"/>
        <v>62</v>
      </c>
      <c r="BW32" s="273">
        <f t="shared" si="6"/>
        <v>0.92537313432835822</v>
      </c>
      <c r="BX32" s="274" t="str">
        <f t="shared" si="7"/>
        <v/>
      </c>
      <c r="BZ32" s="230">
        <f t="shared" si="2"/>
        <v>18</v>
      </c>
      <c r="CA32" s="235">
        <f t="shared" si="3"/>
        <v>14</v>
      </c>
      <c r="CB32" s="171">
        <f t="shared" si="4"/>
        <v>17</v>
      </c>
      <c r="CC32" s="232">
        <f t="shared" si="5"/>
        <v>13</v>
      </c>
      <c r="CD32" s="16"/>
      <c r="CE32" s="230">
        <f t="shared" si="8"/>
        <v>32</v>
      </c>
      <c r="CF32" s="232">
        <f t="shared" si="9"/>
        <v>30</v>
      </c>
    </row>
    <row r="33" spans="1:84" x14ac:dyDescent="0.25">
      <c r="A33" s="3" t="s">
        <v>66</v>
      </c>
      <c r="B33" s="406">
        <v>2014</v>
      </c>
      <c r="C33" s="418" t="s">
        <v>444</v>
      </c>
      <c r="D33" s="418" t="s">
        <v>401</v>
      </c>
      <c r="E33" s="407" t="s">
        <v>427</v>
      </c>
      <c r="F33" s="244">
        <f>'Performance Analysis by Country'!D33</f>
        <v>4</v>
      </c>
      <c r="G33" s="128">
        <f>'Performance Analysis by Country'!E33</f>
        <v>3</v>
      </c>
      <c r="H33" s="128">
        <f>'Performance Analysis by Country'!F33</f>
        <v>2</v>
      </c>
      <c r="I33" s="128">
        <f>'Performance Analysis by Country'!G33</f>
        <v>1</v>
      </c>
      <c r="J33" s="128">
        <f>'Performance Analysis by Country'!H33</f>
        <v>3</v>
      </c>
      <c r="K33" s="128" t="str">
        <f>'Performance Analysis by Country'!I33</f>
        <v>*</v>
      </c>
      <c r="L33" s="128">
        <f>'Performance Analysis by Country'!J33</f>
        <v>1</v>
      </c>
      <c r="M33" s="128">
        <f>'Performance Analysis by Country'!K33</f>
        <v>1</v>
      </c>
      <c r="N33" s="128">
        <f>'Performance Analysis by Country'!L33</f>
        <v>2</v>
      </c>
      <c r="O33" s="128">
        <f>'Performance Analysis by Country'!M33</f>
        <v>2</v>
      </c>
      <c r="P33" s="128">
        <f>'Performance Analysis by Country'!N33</f>
        <v>1</v>
      </c>
      <c r="Q33" s="128">
        <f>'Performance Analysis by Country'!O33</f>
        <v>1</v>
      </c>
      <c r="R33" s="126">
        <f>'Performance Analysis by Country'!S33</f>
        <v>1</v>
      </c>
      <c r="S33" s="126">
        <f>'Performance Analysis by Country'!V33</f>
        <v>4</v>
      </c>
      <c r="T33" s="126">
        <f>'Performance Analysis by Country'!W33</f>
        <v>1</v>
      </c>
      <c r="U33" s="126">
        <f>'Performance Analysis by Country'!X33</f>
        <v>4</v>
      </c>
      <c r="V33" s="127">
        <f>'Performance Analysis by Country'!AE33</f>
        <v>2</v>
      </c>
      <c r="W33" s="127">
        <f>'Performance Analysis by Country'!AF33</f>
        <v>2</v>
      </c>
      <c r="X33" s="127">
        <f>'Performance Analysis by Country'!AG33</f>
        <v>1</v>
      </c>
      <c r="Y33" s="127">
        <f>'Performance Analysis by Country'!AH33</f>
        <v>4</v>
      </c>
      <c r="Z33" s="127">
        <f>'Performance Analysis by Country'!AI33</f>
        <v>1</v>
      </c>
      <c r="AA33" s="127">
        <f>'Performance Analysis by Country'!AJ33</f>
        <v>3</v>
      </c>
      <c r="AB33" s="127">
        <f>'Performance Analysis by Country'!AK33</f>
        <v>3</v>
      </c>
      <c r="AC33" s="127">
        <f>'Performance Analysis by Country'!AL33</f>
        <v>2</v>
      </c>
      <c r="AD33" s="127">
        <f>'Performance Analysis by Country'!AM33</f>
        <v>2</v>
      </c>
      <c r="AE33" s="127">
        <f>'Performance Analysis by Country'!AN33</f>
        <v>2</v>
      </c>
      <c r="AF33" s="127">
        <f>'Performance Analysis by Country'!AO33</f>
        <v>2</v>
      </c>
      <c r="AG33" s="127">
        <f>'Performance Analysis by Country'!AP33</f>
        <v>1</v>
      </c>
      <c r="AH33" s="140">
        <f>'Performance Analysis by Country'!AU33</f>
        <v>1</v>
      </c>
      <c r="AI33" s="140" t="str">
        <f>'Performance Analysis by Country'!AV33</f>
        <v>*</v>
      </c>
      <c r="AJ33" s="140">
        <f>'Performance Analysis by Country'!AX33</f>
        <v>1</v>
      </c>
      <c r="AK33" s="140">
        <f>'Performance Analysis by Country'!AY33</f>
        <v>3</v>
      </c>
      <c r="AL33" s="140">
        <f>'Performance Analysis by Country'!AZ33</f>
        <v>3</v>
      </c>
      <c r="AM33" s="128">
        <f>'Performance Analysis by Country'!BD33</f>
        <v>1</v>
      </c>
      <c r="AN33" s="128">
        <f>'Performance Analysis by Country'!BE33</f>
        <v>3</v>
      </c>
      <c r="AO33" s="128">
        <f>'Performance Analysis by Country'!BF33</f>
        <v>1</v>
      </c>
      <c r="AP33" s="128">
        <f>'Performance Analysis by Country'!BG33</f>
        <v>2</v>
      </c>
      <c r="AQ33" s="128">
        <f>'Performance Analysis by Country'!BH33</f>
        <v>2</v>
      </c>
      <c r="AR33" s="128">
        <f>'Performance Analysis by Country'!BI33</f>
        <v>2</v>
      </c>
      <c r="AS33" s="128">
        <f>'Performance Analysis by Country'!BJ33</f>
        <v>2</v>
      </c>
      <c r="AT33" s="128">
        <f>'Performance Analysis by Country'!BK33</f>
        <v>2</v>
      </c>
      <c r="AU33" s="128">
        <f>'Performance Analysis by Country'!BL33</f>
        <v>1</v>
      </c>
      <c r="AV33" s="128">
        <f>'Performance Analysis by Country'!BN33</f>
        <v>2</v>
      </c>
      <c r="AW33" s="128">
        <f>'Performance Analysis by Country'!BO33</f>
        <v>2</v>
      </c>
      <c r="AX33" s="128">
        <f>'Performance Analysis by Country'!BR33</f>
        <v>2</v>
      </c>
      <c r="AY33" s="252">
        <f>'Performance Analysis by Country'!BV33</f>
        <v>4</v>
      </c>
      <c r="AZ33" s="252">
        <f>'Performance Analysis by Country'!BW33</f>
        <v>3</v>
      </c>
      <c r="BA33" s="252">
        <f>'Performance Analysis by Country'!BX33</f>
        <v>1</v>
      </c>
      <c r="BB33" s="252">
        <f>'Performance Analysis by Country'!BY33</f>
        <v>1</v>
      </c>
      <c r="BC33" s="252">
        <f>'Performance Analysis by Country'!BZ33</f>
        <v>2</v>
      </c>
      <c r="BD33" s="252">
        <f>'Performance Analysis by Country'!CA33</f>
        <v>3</v>
      </c>
      <c r="BE33" s="252">
        <f>'Performance Analysis by Country'!CB33</f>
        <v>4</v>
      </c>
      <c r="BF33" s="260">
        <f>'Performance Analysis by Country'!CG33</f>
        <v>2</v>
      </c>
      <c r="BG33" s="260">
        <f>'Performance Analysis by Country'!CH33</f>
        <v>3</v>
      </c>
      <c r="BH33" s="260">
        <f>'Performance Analysis by Country'!CI33</f>
        <v>4</v>
      </c>
      <c r="BI33" s="260">
        <f>'Performance Analysis by Country'!CJ33</f>
        <v>3</v>
      </c>
      <c r="BJ33" s="260">
        <f>'Performance Analysis by Country'!CK33</f>
        <v>2</v>
      </c>
      <c r="BK33" s="260">
        <f>'Performance Analysis by Country'!CL33</f>
        <v>2</v>
      </c>
      <c r="BL33" s="260">
        <f>'Performance Analysis by Country'!CM33</f>
        <v>3</v>
      </c>
      <c r="BM33" s="260">
        <f>'Performance Analysis by Country'!CN33</f>
        <v>2</v>
      </c>
      <c r="BN33" s="260">
        <f>'Performance Analysis by Country'!CO33</f>
        <v>3</v>
      </c>
      <c r="BO33" s="260">
        <f>'Performance Analysis by Country'!CP33</f>
        <v>2</v>
      </c>
      <c r="BP33" s="260">
        <f>'Performance Analysis by Country'!CQ33</f>
        <v>2</v>
      </c>
      <c r="BQ33" s="140">
        <f>'Performance Analysis by Country'!CU33</f>
        <v>2</v>
      </c>
      <c r="BR33" s="140">
        <f>'Performance Analysis by Country'!CV33</f>
        <v>3</v>
      </c>
      <c r="BS33" s="140">
        <f>'Performance Analysis by Country'!CW33</f>
        <v>3</v>
      </c>
      <c r="BT33" s="236">
        <f>'Performance Analysis by Country'!CY33</f>
        <v>1</v>
      </c>
      <c r="BU33" s="100">
        <f t="shared" si="0"/>
        <v>2</v>
      </c>
      <c r="BV33" s="100">
        <f t="shared" si="1"/>
        <v>65</v>
      </c>
      <c r="BW33" s="273">
        <f t="shared" si="6"/>
        <v>0.97014925373134331</v>
      </c>
      <c r="BX33" s="274" t="str">
        <f t="shared" si="7"/>
        <v/>
      </c>
      <c r="BZ33" s="230">
        <f t="shared" si="2"/>
        <v>18</v>
      </c>
      <c r="CA33" s="235">
        <f t="shared" si="3"/>
        <v>25</v>
      </c>
      <c r="CB33" s="171">
        <f t="shared" si="4"/>
        <v>15</v>
      </c>
      <c r="CC33" s="232">
        <f t="shared" si="5"/>
        <v>7</v>
      </c>
      <c r="CD33" s="16"/>
      <c r="CE33" s="230">
        <f t="shared" si="8"/>
        <v>43</v>
      </c>
      <c r="CF33" s="232">
        <f t="shared" si="9"/>
        <v>22</v>
      </c>
    </row>
    <row r="34" spans="1:84" x14ac:dyDescent="0.25">
      <c r="A34" s="3" t="s">
        <v>67</v>
      </c>
      <c r="B34" s="406">
        <v>2012</v>
      </c>
      <c r="C34" s="418" t="s">
        <v>445</v>
      </c>
      <c r="D34" s="418" t="s">
        <v>401</v>
      </c>
      <c r="E34" s="407" t="s">
        <v>427</v>
      </c>
      <c r="F34" s="244">
        <f>'Performance Analysis by Country'!D34</f>
        <v>4</v>
      </c>
      <c r="G34" s="128">
        <f>'Performance Analysis by Country'!E34</f>
        <v>4</v>
      </c>
      <c r="H34" s="128">
        <f>'Performance Analysis by Country'!F34</f>
        <v>3</v>
      </c>
      <c r="I34" s="128">
        <f>'Performance Analysis by Country'!G34</f>
        <v>2</v>
      </c>
      <c r="J34" s="128">
        <f>'Performance Analysis by Country'!H34</f>
        <v>3</v>
      </c>
      <c r="K34" s="128">
        <f>'Performance Analysis by Country'!I34</f>
        <v>4</v>
      </c>
      <c r="L34" s="128">
        <f>'Performance Analysis by Country'!J34</f>
        <v>3</v>
      </c>
      <c r="M34" s="128">
        <f>'Performance Analysis by Country'!K34</f>
        <v>1</v>
      </c>
      <c r="N34" s="128">
        <f>'Performance Analysis by Country'!L34</f>
        <v>3</v>
      </c>
      <c r="O34" s="128">
        <f>'Performance Analysis by Country'!M34</f>
        <v>4</v>
      </c>
      <c r="P34" s="128">
        <f>'Performance Analysis by Country'!N34</f>
        <v>1</v>
      </c>
      <c r="Q34" s="128">
        <f>'Performance Analysis by Country'!O34</f>
        <v>4</v>
      </c>
      <c r="R34" s="126">
        <f>'Performance Analysis by Country'!S34</f>
        <v>3</v>
      </c>
      <c r="S34" s="126">
        <f>'Performance Analysis by Country'!V34</f>
        <v>4</v>
      </c>
      <c r="T34" s="126">
        <f>'Performance Analysis by Country'!W34</f>
        <v>3</v>
      </c>
      <c r="U34" s="126">
        <f>'Performance Analysis by Country'!X34</f>
        <v>2</v>
      </c>
      <c r="V34" s="127">
        <f>'Performance Analysis by Country'!AE34</f>
        <v>4</v>
      </c>
      <c r="W34" s="127">
        <f>'Performance Analysis by Country'!AF34</f>
        <v>1</v>
      </c>
      <c r="X34" s="127">
        <f>'Performance Analysis by Country'!AG34</f>
        <v>1</v>
      </c>
      <c r="Y34" s="127">
        <f>'Performance Analysis by Country'!AH34</f>
        <v>2</v>
      </c>
      <c r="Z34" s="127">
        <f>'Performance Analysis by Country'!AI34</f>
        <v>1</v>
      </c>
      <c r="AA34" s="127">
        <f>'Performance Analysis by Country'!AJ34</f>
        <v>4</v>
      </c>
      <c r="AB34" s="127">
        <f>'Performance Analysis by Country'!AK34</f>
        <v>4</v>
      </c>
      <c r="AC34" s="127">
        <f>'Performance Analysis by Country'!AL34</f>
        <v>2</v>
      </c>
      <c r="AD34" s="127">
        <f>'Performance Analysis by Country'!AM34</f>
        <v>2</v>
      </c>
      <c r="AE34" s="127">
        <f>'Performance Analysis by Country'!AN34</f>
        <v>1</v>
      </c>
      <c r="AF34" s="127">
        <f>'Performance Analysis by Country'!AO34</f>
        <v>2</v>
      </c>
      <c r="AG34" s="127">
        <f>'Performance Analysis by Country'!AP34</f>
        <v>2</v>
      </c>
      <c r="AH34" s="140">
        <f>'Performance Analysis by Country'!AU34</f>
        <v>4</v>
      </c>
      <c r="AI34" s="140">
        <f>'Performance Analysis by Country'!AV34</f>
        <v>4</v>
      </c>
      <c r="AJ34" s="140" t="str">
        <f>'Performance Analysis by Country'!AX34</f>
        <v>*</v>
      </c>
      <c r="AK34" s="140">
        <f>'Performance Analysis by Country'!AY34</f>
        <v>2</v>
      </c>
      <c r="AL34" s="140">
        <f>'Performance Analysis by Country'!AZ34</f>
        <v>2</v>
      </c>
      <c r="AM34" s="128">
        <f>'Performance Analysis by Country'!BD34</f>
        <v>4</v>
      </c>
      <c r="AN34" s="128">
        <f>'Performance Analysis by Country'!BE34</f>
        <v>1</v>
      </c>
      <c r="AO34" s="128">
        <f>'Performance Analysis by Country'!BF34</f>
        <v>1</v>
      </c>
      <c r="AP34" s="128">
        <f>'Performance Analysis by Country'!BG34</f>
        <v>2</v>
      </c>
      <c r="AQ34" s="128">
        <f>'Performance Analysis by Country'!BH34</f>
        <v>3</v>
      </c>
      <c r="AR34" s="128">
        <f>'Performance Analysis by Country'!BI34</f>
        <v>2</v>
      </c>
      <c r="AS34" s="128">
        <f>'Performance Analysis by Country'!BJ34</f>
        <v>2</v>
      </c>
      <c r="AT34" s="128">
        <f>'Performance Analysis by Country'!BK34</f>
        <v>2</v>
      </c>
      <c r="AU34" s="128">
        <f>'Performance Analysis by Country'!BL34</f>
        <v>1</v>
      </c>
      <c r="AV34" s="128">
        <f>'Performance Analysis by Country'!BN34</f>
        <v>1</v>
      </c>
      <c r="AW34" s="128">
        <f>'Performance Analysis by Country'!BO34</f>
        <v>2</v>
      </c>
      <c r="AX34" s="128">
        <f>'Performance Analysis by Country'!BR34</f>
        <v>1</v>
      </c>
      <c r="AY34" s="252">
        <f>'Performance Analysis by Country'!BV34</f>
        <v>3</v>
      </c>
      <c r="AZ34" s="252">
        <f>'Performance Analysis by Country'!BW34</f>
        <v>4</v>
      </c>
      <c r="BA34" s="252" t="str">
        <f>'Performance Analysis by Country'!BX34</f>
        <v>*</v>
      </c>
      <c r="BB34" s="252">
        <f>'Performance Analysis by Country'!BY34</f>
        <v>2</v>
      </c>
      <c r="BC34" s="252">
        <f>'Performance Analysis by Country'!BZ34</f>
        <v>3</v>
      </c>
      <c r="BD34" s="252">
        <f>'Performance Analysis by Country'!CA34</f>
        <v>3</v>
      </c>
      <c r="BE34" s="252">
        <f>'Performance Analysis by Country'!CB34</f>
        <v>1</v>
      </c>
      <c r="BF34" s="260">
        <f>'Performance Analysis by Country'!CG34</f>
        <v>1</v>
      </c>
      <c r="BG34" s="260">
        <f>'Performance Analysis by Country'!CH34</f>
        <v>2</v>
      </c>
      <c r="BH34" s="260">
        <f>'Performance Analysis by Country'!CI34</f>
        <v>3</v>
      </c>
      <c r="BI34" s="260">
        <f>'Performance Analysis by Country'!CJ34</f>
        <v>1</v>
      </c>
      <c r="BJ34" s="260">
        <f>'Performance Analysis by Country'!CK34</f>
        <v>2</v>
      </c>
      <c r="BK34" s="260">
        <f>'Performance Analysis by Country'!CL34</f>
        <v>2</v>
      </c>
      <c r="BL34" s="260">
        <f>'Performance Analysis by Country'!CM34</f>
        <v>2</v>
      </c>
      <c r="BM34" s="260">
        <f>'Performance Analysis by Country'!CN34</f>
        <v>3</v>
      </c>
      <c r="BN34" s="260">
        <f>'Performance Analysis by Country'!CO34</f>
        <v>3</v>
      </c>
      <c r="BO34" s="260">
        <f>'Performance Analysis by Country'!CP34</f>
        <v>4</v>
      </c>
      <c r="BP34" s="260">
        <f>'Performance Analysis by Country'!CQ34</f>
        <v>2</v>
      </c>
      <c r="BQ34" s="140">
        <f>'Performance Analysis by Country'!CU34</f>
        <v>1</v>
      </c>
      <c r="BR34" s="140">
        <f>'Performance Analysis by Country'!CV34</f>
        <v>3</v>
      </c>
      <c r="BS34" s="140">
        <f>'Performance Analysis by Country'!CW34</f>
        <v>3</v>
      </c>
      <c r="BT34" s="236">
        <f>'Performance Analysis by Country'!CY34</f>
        <v>3</v>
      </c>
      <c r="BU34" s="100">
        <f t="shared" si="0"/>
        <v>2</v>
      </c>
      <c r="BV34" s="100">
        <f t="shared" si="1"/>
        <v>65</v>
      </c>
      <c r="BW34" s="273">
        <f t="shared" si="6"/>
        <v>0.97014925373134331</v>
      </c>
      <c r="BX34" s="274" t="str">
        <f t="shared" si="7"/>
        <v/>
      </c>
      <c r="BZ34" s="230">
        <f t="shared" si="2"/>
        <v>15</v>
      </c>
      <c r="CA34" s="235">
        <f t="shared" si="3"/>
        <v>20</v>
      </c>
      <c r="CB34" s="171">
        <f t="shared" si="4"/>
        <v>16</v>
      </c>
      <c r="CC34" s="232">
        <f t="shared" si="5"/>
        <v>14</v>
      </c>
      <c r="CD34" s="16"/>
      <c r="CE34" s="230">
        <f t="shared" si="8"/>
        <v>35</v>
      </c>
      <c r="CF34" s="232">
        <f t="shared" si="9"/>
        <v>30</v>
      </c>
    </row>
    <row r="35" spans="1:84" x14ac:dyDescent="0.25">
      <c r="A35" s="3" t="s">
        <v>68</v>
      </c>
      <c r="B35" s="406">
        <v>2011</v>
      </c>
      <c r="C35" s="418" t="s">
        <v>445</v>
      </c>
      <c r="D35" s="418" t="s">
        <v>401</v>
      </c>
      <c r="E35" s="407" t="s">
        <v>429</v>
      </c>
      <c r="F35" s="244">
        <f>'Performance Analysis by Country'!D35</f>
        <v>4</v>
      </c>
      <c r="G35" s="128">
        <f>'Performance Analysis by Country'!E35</f>
        <v>4</v>
      </c>
      <c r="H35" s="128">
        <f>'Performance Analysis by Country'!F35</f>
        <v>4</v>
      </c>
      <c r="I35" s="128">
        <f>'Performance Analysis by Country'!G35</f>
        <v>2</v>
      </c>
      <c r="J35" s="128">
        <f>'Performance Analysis by Country'!H35</f>
        <v>3</v>
      </c>
      <c r="K35" s="128">
        <f>'Performance Analysis by Country'!I35</f>
        <v>4</v>
      </c>
      <c r="L35" s="128">
        <f>'Performance Analysis by Country'!J35</f>
        <v>4</v>
      </c>
      <c r="M35" s="128">
        <f>'Performance Analysis by Country'!K35</f>
        <v>2</v>
      </c>
      <c r="N35" s="128">
        <f>'Performance Analysis by Country'!L35</f>
        <v>4</v>
      </c>
      <c r="O35" s="128">
        <f>'Performance Analysis by Country'!M35</f>
        <v>4</v>
      </c>
      <c r="P35" s="128">
        <f>'Performance Analysis by Country'!N35</f>
        <v>1</v>
      </c>
      <c r="Q35" s="128">
        <f>'Performance Analysis by Country'!O35</f>
        <v>2</v>
      </c>
      <c r="R35" s="126" t="str">
        <f>'Performance Analysis by Country'!S35</f>
        <v>*</v>
      </c>
      <c r="S35" s="126">
        <f>'Performance Analysis by Country'!V35</f>
        <v>4</v>
      </c>
      <c r="T35" s="126">
        <f>'Performance Analysis by Country'!W35</f>
        <v>4</v>
      </c>
      <c r="U35" s="126">
        <f>'Performance Analysis by Country'!X35</f>
        <v>3</v>
      </c>
      <c r="V35" s="127">
        <f>'Performance Analysis by Country'!AE35</f>
        <v>1</v>
      </c>
      <c r="W35" s="127">
        <f>'Performance Analysis by Country'!AF35</f>
        <v>3</v>
      </c>
      <c r="X35" s="127">
        <f>'Performance Analysis by Country'!AG35</f>
        <v>1</v>
      </c>
      <c r="Y35" s="127">
        <f>'Performance Analysis by Country'!AH35</f>
        <v>3</v>
      </c>
      <c r="Z35" s="127">
        <f>'Performance Analysis by Country'!AI35</f>
        <v>4</v>
      </c>
      <c r="AA35" s="127">
        <f>'Performance Analysis by Country'!AJ35</f>
        <v>3</v>
      </c>
      <c r="AB35" s="127">
        <f>'Performance Analysis by Country'!AK35</f>
        <v>3</v>
      </c>
      <c r="AC35" s="127">
        <f>'Performance Analysis by Country'!AL35</f>
        <v>3</v>
      </c>
      <c r="AD35" s="127">
        <f>'Performance Analysis by Country'!AM35</f>
        <v>4</v>
      </c>
      <c r="AE35" s="127">
        <f>'Performance Analysis by Country'!AN35</f>
        <v>1</v>
      </c>
      <c r="AF35" s="127">
        <f>'Performance Analysis by Country'!AO35</f>
        <v>2</v>
      </c>
      <c r="AG35" s="127">
        <f>'Performance Analysis by Country'!AP35</f>
        <v>3</v>
      </c>
      <c r="AH35" s="140">
        <f>'Performance Analysis by Country'!AU35</f>
        <v>3</v>
      </c>
      <c r="AI35" s="140">
        <f>'Performance Analysis by Country'!AV35</f>
        <v>1</v>
      </c>
      <c r="AJ35" s="140">
        <f>'Performance Analysis by Country'!AX35</f>
        <v>1</v>
      </c>
      <c r="AK35" s="140">
        <f>'Performance Analysis by Country'!AY35</f>
        <v>4</v>
      </c>
      <c r="AL35" s="140">
        <f>'Performance Analysis by Country'!AZ35</f>
        <v>4</v>
      </c>
      <c r="AM35" s="128">
        <f>'Performance Analysis by Country'!BD35</f>
        <v>1</v>
      </c>
      <c r="AN35" s="128">
        <f>'Performance Analysis by Country'!BE35</f>
        <v>2</v>
      </c>
      <c r="AO35" s="128">
        <f>'Performance Analysis by Country'!BF35</f>
        <v>3</v>
      </c>
      <c r="AP35" s="128">
        <f>'Performance Analysis by Country'!BG35</f>
        <v>2</v>
      </c>
      <c r="AQ35" s="128">
        <f>'Performance Analysis by Country'!BH35</f>
        <v>4</v>
      </c>
      <c r="AR35" s="128">
        <f>'Performance Analysis by Country'!BI35</f>
        <v>2</v>
      </c>
      <c r="AS35" s="128">
        <f>'Performance Analysis by Country'!BJ35</f>
        <v>1</v>
      </c>
      <c r="AT35" s="128">
        <f>'Performance Analysis by Country'!BK35</f>
        <v>3</v>
      </c>
      <c r="AU35" s="128">
        <f>'Performance Analysis by Country'!BL35</f>
        <v>2</v>
      </c>
      <c r="AV35" s="128">
        <f>'Performance Analysis by Country'!BN35</f>
        <v>1</v>
      </c>
      <c r="AW35" s="128">
        <f>'Performance Analysis by Country'!BO35</f>
        <v>2</v>
      </c>
      <c r="AX35" s="128">
        <f>'Performance Analysis by Country'!BR35</f>
        <v>2</v>
      </c>
      <c r="AY35" s="252">
        <f>'Performance Analysis by Country'!BV35</f>
        <v>4</v>
      </c>
      <c r="AZ35" s="252">
        <f>'Performance Analysis by Country'!BW35</f>
        <v>4</v>
      </c>
      <c r="BA35" s="252">
        <f>'Performance Analysis by Country'!BX35</f>
        <v>1</v>
      </c>
      <c r="BB35" s="252">
        <f>'Performance Analysis by Country'!BY35</f>
        <v>2</v>
      </c>
      <c r="BC35" s="252">
        <f>'Performance Analysis by Country'!BZ35</f>
        <v>3</v>
      </c>
      <c r="BD35" s="252">
        <f>'Performance Analysis by Country'!CA35</f>
        <v>4</v>
      </c>
      <c r="BE35" s="252">
        <f>'Performance Analysis by Country'!CB35</f>
        <v>3</v>
      </c>
      <c r="BF35" s="260">
        <f>'Performance Analysis by Country'!CG35</f>
        <v>2</v>
      </c>
      <c r="BG35" s="260">
        <f>'Performance Analysis by Country'!CH35</f>
        <v>3</v>
      </c>
      <c r="BH35" s="260">
        <f>'Performance Analysis by Country'!CI35</f>
        <v>3</v>
      </c>
      <c r="BI35" s="260">
        <f>'Performance Analysis by Country'!CJ35</f>
        <v>4</v>
      </c>
      <c r="BJ35" s="260">
        <f>'Performance Analysis by Country'!CK35</f>
        <v>1</v>
      </c>
      <c r="BK35" s="260">
        <f>'Performance Analysis by Country'!CL35</f>
        <v>2</v>
      </c>
      <c r="BL35" s="260">
        <f>'Performance Analysis by Country'!CM35</f>
        <v>3</v>
      </c>
      <c r="BM35" s="260">
        <f>'Performance Analysis by Country'!CN35</f>
        <v>3</v>
      </c>
      <c r="BN35" s="260">
        <f>'Performance Analysis by Country'!CO35</f>
        <v>3</v>
      </c>
      <c r="BO35" s="260">
        <f>'Performance Analysis by Country'!CP35</f>
        <v>3</v>
      </c>
      <c r="BP35" s="260">
        <f>'Performance Analysis by Country'!CQ35</f>
        <v>2</v>
      </c>
      <c r="BQ35" s="140">
        <f>'Performance Analysis by Country'!CU35</f>
        <v>1</v>
      </c>
      <c r="BR35" s="140">
        <f>'Performance Analysis by Country'!CV35</f>
        <v>3</v>
      </c>
      <c r="BS35" s="140">
        <f>'Performance Analysis by Country'!CW35</f>
        <v>3</v>
      </c>
      <c r="BT35" s="236">
        <f>'Performance Analysis by Country'!CY35</f>
        <v>2</v>
      </c>
      <c r="BU35" s="100">
        <f t="shared" si="0"/>
        <v>1</v>
      </c>
      <c r="BV35" s="100">
        <f t="shared" si="1"/>
        <v>66</v>
      </c>
      <c r="BW35" s="273">
        <f t="shared" si="6"/>
        <v>0.9850746268656716</v>
      </c>
      <c r="BX35" s="274" t="str">
        <f t="shared" si="7"/>
        <v/>
      </c>
      <c r="BZ35" s="230">
        <f t="shared" si="2"/>
        <v>12</v>
      </c>
      <c r="CA35" s="235">
        <f t="shared" si="3"/>
        <v>15</v>
      </c>
      <c r="CB35" s="171">
        <f t="shared" si="4"/>
        <v>21</v>
      </c>
      <c r="CC35" s="232">
        <f t="shared" si="5"/>
        <v>18</v>
      </c>
      <c r="CD35" s="16"/>
      <c r="CE35" s="230">
        <f t="shared" si="8"/>
        <v>27</v>
      </c>
      <c r="CF35" s="232">
        <f t="shared" si="9"/>
        <v>39</v>
      </c>
    </row>
    <row r="36" spans="1:84" x14ac:dyDescent="0.25">
      <c r="A36" s="3" t="s">
        <v>69</v>
      </c>
      <c r="B36" s="406">
        <v>2011</v>
      </c>
      <c r="C36" s="418" t="s">
        <v>444</v>
      </c>
      <c r="D36" s="418" t="s">
        <v>401</v>
      </c>
      <c r="E36" s="407" t="s">
        <v>427</v>
      </c>
      <c r="F36" s="244">
        <f>'Performance Analysis by Country'!D36</f>
        <v>4</v>
      </c>
      <c r="G36" s="128">
        <f>'Performance Analysis by Country'!E36</f>
        <v>3</v>
      </c>
      <c r="H36" s="128">
        <f>'Performance Analysis by Country'!F36</f>
        <v>4</v>
      </c>
      <c r="I36" s="128">
        <f>'Performance Analysis by Country'!G36</f>
        <v>1</v>
      </c>
      <c r="J36" s="128">
        <f>'Performance Analysis by Country'!H36</f>
        <v>3</v>
      </c>
      <c r="K36" s="128">
        <f>'Performance Analysis by Country'!I36</f>
        <v>2</v>
      </c>
      <c r="L36" s="128">
        <f>'Performance Analysis by Country'!J36</f>
        <v>3</v>
      </c>
      <c r="M36" s="128">
        <f>'Performance Analysis by Country'!K36</f>
        <v>1</v>
      </c>
      <c r="N36" s="128">
        <f>'Performance Analysis by Country'!L36</f>
        <v>4</v>
      </c>
      <c r="O36" s="128">
        <f>'Performance Analysis by Country'!M36</f>
        <v>4</v>
      </c>
      <c r="P36" s="128">
        <f>'Performance Analysis by Country'!N36</f>
        <v>1</v>
      </c>
      <c r="Q36" s="128">
        <f>'Performance Analysis by Country'!O36</f>
        <v>2</v>
      </c>
      <c r="R36" s="126" t="str">
        <f>'Performance Analysis by Country'!S36</f>
        <v>*</v>
      </c>
      <c r="S36" s="126">
        <f>'Performance Analysis by Country'!V36</f>
        <v>4</v>
      </c>
      <c r="T36" s="126">
        <f>'Performance Analysis by Country'!W36</f>
        <v>3</v>
      </c>
      <c r="U36" s="126">
        <f>'Performance Analysis by Country'!X36</f>
        <v>3</v>
      </c>
      <c r="V36" s="127">
        <f>'Performance Analysis by Country'!AE36</f>
        <v>3</v>
      </c>
      <c r="W36" s="127">
        <f>'Performance Analysis by Country'!AF36</f>
        <v>2</v>
      </c>
      <c r="X36" s="127">
        <f>'Performance Analysis by Country'!AG36</f>
        <v>2</v>
      </c>
      <c r="Y36" s="127">
        <f>'Performance Analysis by Country'!AH36</f>
        <v>4</v>
      </c>
      <c r="Z36" s="127">
        <f>'Performance Analysis by Country'!AI36</f>
        <v>1</v>
      </c>
      <c r="AA36" s="127">
        <f>'Performance Analysis by Country'!AJ36</f>
        <v>2</v>
      </c>
      <c r="AB36" s="127">
        <f>'Performance Analysis by Country'!AK36</f>
        <v>4</v>
      </c>
      <c r="AC36" s="127">
        <f>'Performance Analysis by Country'!AL36</f>
        <v>2</v>
      </c>
      <c r="AD36" s="127">
        <f>'Performance Analysis by Country'!AM36</f>
        <v>2</v>
      </c>
      <c r="AE36" s="127">
        <f>'Performance Analysis by Country'!AN36</f>
        <v>2</v>
      </c>
      <c r="AF36" s="127">
        <f>'Performance Analysis by Country'!AO36</f>
        <v>2</v>
      </c>
      <c r="AG36" s="127">
        <f>'Performance Analysis by Country'!AP36</f>
        <v>3</v>
      </c>
      <c r="AH36" s="140">
        <f>'Performance Analysis by Country'!AU36</f>
        <v>3</v>
      </c>
      <c r="AI36" s="140">
        <f>'Performance Analysis by Country'!AV36</f>
        <v>4</v>
      </c>
      <c r="AJ36" s="140">
        <f>'Performance Analysis by Country'!AX36</f>
        <v>4</v>
      </c>
      <c r="AK36" s="140">
        <f>'Performance Analysis by Country'!AY36</f>
        <v>3</v>
      </c>
      <c r="AL36" s="140">
        <f>'Performance Analysis by Country'!AZ36</f>
        <v>4</v>
      </c>
      <c r="AM36" s="128">
        <f>'Performance Analysis by Country'!BD36</f>
        <v>3</v>
      </c>
      <c r="AN36" s="128">
        <f>'Performance Analysis by Country'!BE36</f>
        <v>3</v>
      </c>
      <c r="AO36" s="128">
        <f>'Performance Analysis by Country'!BF36</f>
        <v>2</v>
      </c>
      <c r="AP36" s="128">
        <f>'Performance Analysis by Country'!BG36</f>
        <v>1</v>
      </c>
      <c r="AQ36" s="128">
        <f>'Performance Analysis by Country'!BH36</f>
        <v>2</v>
      </c>
      <c r="AR36" s="128">
        <f>'Performance Analysis by Country'!BI36</f>
        <v>1</v>
      </c>
      <c r="AS36" s="128">
        <f>'Performance Analysis by Country'!BJ36</f>
        <v>2</v>
      </c>
      <c r="AT36" s="128">
        <f>'Performance Analysis by Country'!BK36</f>
        <v>4</v>
      </c>
      <c r="AU36" s="128">
        <f>'Performance Analysis by Country'!BL36</f>
        <v>4</v>
      </c>
      <c r="AV36" s="128">
        <f>'Performance Analysis by Country'!BN36</f>
        <v>1</v>
      </c>
      <c r="AW36" s="128">
        <f>'Performance Analysis by Country'!BO36</f>
        <v>2</v>
      </c>
      <c r="AX36" s="128">
        <f>'Performance Analysis by Country'!BR36</f>
        <v>2</v>
      </c>
      <c r="AY36" s="252">
        <f>'Performance Analysis by Country'!BV36</f>
        <v>2</v>
      </c>
      <c r="AZ36" s="252">
        <f>'Performance Analysis by Country'!BW36</f>
        <v>3</v>
      </c>
      <c r="BA36" s="252">
        <f>'Performance Analysis by Country'!BX36</f>
        <v>1</v>
      </c>
      <c r="BB36" s="252">
        <f>'Performance Analysis by Country'!BY36</f>
        <v>1</v>
      </c>
      <c r="BC36" s="252">
        <f>'Performance Analysis by Country'!BZ36</f>
        <v>3</v>
      </c>
      <c r="BD36" s="252">
        <f>'Performance Analysis by Country'!CA36</f>
        <v>2</v>
      </c>
      <c r="BE36" s="252">
        <f>'Performance Analysis by Country'!CB36</f>
        <v>1</v>
      </c>
      <c r="BF36" s="260">
        <f>'Performance Analysis by Country'!CG36</f>
        <v>2</v>
      </c>
      <c r="BG36" s="260">
        <f>'Performance Analysis by Country'!CH36</f>
        <v>2</v>
      </c>
      <c r="BH36" s="260">
        <f>'Performance Analysis by Country'!CI36</f>
        <v>4</v>
      </c>
      <c r="BI36" s="260">
        <f>'Performance Analysis by Country'!CJ36</f>
        <v>2</v>
      </c>
      <c r="BJ36" s="260">
        <f>'Performance Analysis by Country'!CK36</f>
        <v>1</v>
      </c>
      <c r="BK36" s="260">
        <f>'Performance Analysis by Country'!CL36</f>
        <v>1</v>
      </c>
      <c r="BL36" s="260">
        <f>'Performance Analysis by Country'!CM36</f>
        <v>3</v>
      </c>
      <c r="BM36" s="260">
        <f>'Performance Analysis by Country'!CN36</f>
        <v>2</v>
      </c>
      <c r="BN36" s="260">
        <f>'Performance Analysis by Country'!CO36</f>
        <v>3</v>
      </c>
      <c r="BO36" s="260">
        <f>'Performance Analysis by Country'!CP36</f>
        <v>3</v>
      </c>
      <c r="BP36" s="260">
        <f>'Performance Analysis by Country'!CQ36</f>
        <v>1</v>
      </c>
      <c r="BQ36" s="140">
        <f>'Performance Analysis by Country'!CU36</f>
        <v>2</v>
      </c>
      <c r="BR36" s="140">
        <f>'Performance Analysis by Country'!CV36</f>
        <v>1</v>
      </c>
      <c r="BS36" s="140">
        <f>'Performance Analysis by Country'!CW36</f>
        <v>2</v>
      </c>
      <c r="BT36" s="236">
        <f>'Performance Analysis by Country'!CY36</f>
        <v>3</v>
      </c>
      <c r="BU36" s="100">
        <f t="shared" ref="BU36:BU63" si="10">COUNTIF(F36:BT36,"=~*")</f>
        <v>1</v>
      </c>
      <c r="BV36" s="100">
        <f t="shared" ref="BV36:BV63" si="11">COUNTIF(F36:BT36,"=1")+COUNTIF(F36:BT36,"=2")+COUNTIF(F36:BT36,"=3")+COUNTIF(F36:BT36,"=4")</f>
        <v>66</v>
      </c>
      <c r="BW36" s="273">
        <f t="shared" si="6"/>
        <v>0.9850746268656716</v>
      </c>
      <c r="BX36" s="274" t="str">
        <f t="shared" si="7"/>
        <v/>
      </c>
      <c r="BZ36" s="230">
        <f t="shared" ref="BZ36:BZ63" si="12">COUNTIF(F36:BT36,"=1")</f>
        <v>14</v>
      </c>
      <c r="CA36" s="235">
        <f t="shared" ref="CA36:CA63" si="13">COUNTIF(F36:BT36,"=2")</f>
        <v>22</v>
      </c>
      <c r="CB36" s="171">
        <f t="shared" ref="CB36:CB63" si="14">COUNTIF(F36:BT36,"=3")</f>
        <v>17</v>
      </c>
      <c r="CC36" s="232">
        <f t="shared" ref="CC36:CC63" si="15">COUNTIF(F36:BT36,"=4")</f>
        <v>13</v>
      </c>
      <c r="CD36" s="16"/>
      <c r="CE36" s="230">
        <f t="shared" si="8"/>
        <v>36</v>
      </c>
      <c r="CF36" s="232">
        <f t="shared" si="9"/>
        <v>30</v>
      </c>
    </row>
    <row r="37" spans="1:84" x14ac:dyDescent="0.25">
      <c r="A37" s="3" t="s">
        <v>70</v>
      </c>
      <c r="B37" s="406">
        <v>2011</v>
      </c>
      <c r="C37" s="418" t="s">
        <v>444</v>
      </c>
      <c r="D37" s="418" t="s">
        <v>400</v>
      </c>
      <c r="E37" s="407" t="s">
        <v>427</v>
      </c>
      <c r="F37" s="244">
        <f>'Performance Analysis by Country'!D37</f>
        <v>4</v>
      </c>
      <c r="G37" s="128">
        <f>'Performance Analysis by Country'!E37</f>
        <v>2</v>
      </c>
      <c r="H37" s="128">
        <f>'Performance Analysis by Country'!F37</f>
        <v>3</v>
      </c>
      <c r="I37" s="128">
        <f>'Performance Analysis by Country'!G37</f>
        <v>1</v>
      </c>
      <c r="J37" s="128">
        <f>'Performance Analysis by Country'!H37</f>
        <v>3</v>
      </c>
      <c r="K37" s="128">
        <f>'Performance Analysis by Country'!I37</f>
        <v>2</v>
      </c>
      <c r="L37" s="128">
        <f>'Performance Analysis by Country'!J37</f>
        <v>2</v>
      </c>
      <c r="M37" s="128">
        <f>'Performance Analysis by Country'!K37</f>
        <v>1</v>
      </c>
      <c r="N37" s="128">
        <f>'Performance Analysis by Country'!L37</f>
        <v>3</v>
      </c>
      <c r="O37" s="128">
        <f>'Performance Analysis by Country'!M37</f>
        <v>4</v>
      </c>
      <c r="P37" s="128">
        <f>'Performance Analysis by Country'!N37</f>
        <v>3</v>
      </c>
      <c r="Q37" s="128">
        <f>'Performance Analysis by Country'!O37</f>
        <v>1</v>
      </c>
      <c r="R37" s="126">
        <f>'Performance Analysis by Country'!S37</f>
        <v>3</v>
      </c>
      <c r="S37" s="126">
        <f>'Performance Analysis by Country'!V37</f>
        <v>4</v>
      </c>
      <c r="T37" s="126">
        <f>'Performance Analysis by Country'!W37</f>
        <v>3</v>
      </c>
      <c r="U37" s="126">
        <f>'Performance Analysis by Country'!X37</f>
        <v>2</v>
      </c>
      <c r="V37" s="127">
        <f>'Performance Analysis by Country'!AE37</f>
        <v>3</v>
      </c>
      <c r="W37" s="127" t="str">
        <f>'Performance Analysis by Country'!AF37</f>
        <v>*</v>
      </c>
      <c r="X37" s="127">
        <f>'Performance Analysis by Country'!AG37</f>
        <v>2</v>
      </c>
      <c r="Y37" s="127">
        <f>'Performance Analysis by Country'!AH37</f>
        <v>1</v>
      </c>
      <c r="Z37" s="127">
        <f>'Performance Analysis by Country'!AI37</f>
        <v>3</v>
      </c>
      <c r="AA37" s="127" t="str">
        <f>'Performance Analysis by Country'!AJ37</f>
        <v>*</v>
      </c>
      <c r="AB37" s="127">
        <f>'Performance Analysis by Country'!AK37</f>
        <v>2</v>
      </c>
      <c r="AC37" s="127">
        <f>'Performance Analysis by Country'!AL37</f>
        <v>2</v>
      </c>
      <c r="AD37" s="127">
        <f>'Performance Analysis by Country'!AM37</f>
        <v>1</v>
      </c>
      <c r="AE37" s="127">
        <f>'Performance Analysis by Country'!AN37</f>
        <v>3</v>
      </c>
      <c r="AF37" s="127">
        <f>'Performance Analysis by Country'!AO37</f>
        <v>2</v>
      </c>
      <c r="AG37" s="127">
        <f>'Performance Analysis by Country'!AP37</f>
        <v>2</v>
      </c>
      <c r="AH37" s="140">
        <f>'Performance Analysis by Country'!AU37</f>
        <v>1</v>
      </c>
      <c r="AI37" s="140">
        <f>'Performance Analysis by Country'!AV37</f>
        <v>4</v>
      </c>
      <c r="AJ37" s="140">
        <f>'Performance Analysis by Country'!AX37</f>
        <v>1</v>
      </c>
      <c r="AK37" s="140">
        <f>'Performance Analysis by Country'!AY37</f>
        <v>4</v>
      </c>
      <c r="AL37" s="140">
        <f>'Performance Analysis by Country'!AZ37</f>
        <v>2</v>
      </c>
      <c r="AM37" s="128">
        <f>'Performance Analysis by Country'!BD37</f>
        <v>2</v>
      </c>
      <c r="AN37" s="128">
        <f>'Performance Analysis by Country'!BE37</f>
        <v>3</v>
      </c>
      <c r="AO37" s="128">
        <f>'Performance Analysis by Country'!BF37</f>
        <v>3</v>
      </c>
      <c r="AP37" s="128">
        <f>'Performance Analysis by Country'!BG37</f>
        <v>3</v>
      </c>
      <c r="AQ37" s="128">
        <f>'Performance Analysis by Country'!BH37</f>
        <v>3</v>
      </c>
      <c r="AR37" s="128">
        <f>'Performance Analysis by Country'!BI37</f>
        <v>3</v>
      </c>
      <c r="AS37" s="128">
        <f>'Performance Analysis by Country'!BJ37</f>
        <v>3</v>
      </c>
      <c r="AT37" s="128">
        <f>'Performance Analysis by Country'!BK37</f>
        <v>3</v>
      </c>
      <c r="AU37" s="128">
        <f>'Performance Analysis by Country'!BL37</f>
        <v>4</v>
      </c>
      <c r="AV37" s="128">
        <f>'Performance Analysis by Country'!BN37</f>
        <v>2</v>
      </c>
      <c r="AW37" s="128">
        <f>'Performance Analysis by Country'!BO37</f>
        <v>1</v>
      </c>
      <c r="AX37" s="128">
        <f>'Performance Analysis by Country'!BR37</f>
        <v>1</v>
      </c>
      <c r="AY37" s="252">
        <f>'Performance Analysis by Country'!BV37</f>
        <v>3</v>
      </c>
      <c r="AZ37" s="252">
        <f>'Performance Analysis by Country'!BW37</f>
        <v>3</v>
      </c>
      <c r="BA37" s="252" t="str">
        <f>'Performance Analysis by Country'!BX37</f>
        <v>*</v>
      </c>
      <c r="BB37" s="252" t="str">
        <f>'Performance Analysis by Country'!BY37</f>
        <v>*</v>
      </c>
      <c r="BC37" s="252">
        <f>'Performance Analysis by Country'!BZ37</f>
        <v>2</v>
      </c>
      <c r="BD37" s="252">
        <f>'Performance Analysis by Country'!CA37</f>
        <v>2</v>
      </c>
      <c r="BE37" s="252">
        <f>'Performance Analysis by Country'!CB37</f>
        <v>3</v>
      </c>
      <c r="BF37" s="260">
        <f>'Performance Analysis by Country'!CG37</f>
        <v>3</v>
      </c>
      <c r="BG37" s="260">
        <f>'Performance Analysis by Country'!CH37</f>
        <v>1</v>
      </c>
      <c r="BH37" s="260">
        <f>'Performance Analysis by Country'!CI37</f>
        <v>4</v>
      </c>
      <c r="BI37" s="260">
        <f>'Performance Analysis by Country'!CJ37</f>
        <v>2</v>
      </c>
      <c r="BJ37" s="260">
        <f>'Performance Analysis by Country'!CK37</f>
        <v>1</v>
      </c>
      <c r="BK37" s="260">
        <f>'Performance Analysis by Country'!CL37</f>
        <v>2</v>
      </c>
      <c r="BL37" s="260">
        <f>'Performance Analysis by Country'!CM37</f>
        <v>3</v>
      </c>
      <c r="BM37" s="260">
        <f>'Performance Analysis by Country'!CN37</f>
        <v>1</v>
      </c>
      <c r="BN37" s="260">
        <f>'Performance Analysis by Country'!CO37</f>
        <v>2</v>
      </c>
      <c r="BO37" s="260">
        <f>'Performance Analysis by Country'!CP37</f>
        <v>1</v>
      </c>
      <c r="BP37" s="260">
        <f>'Performance Analysis by Country'!CQ37</f>
        <v>1</v>
      </c>
      <c r="BQ37" s="140">
        <f>'Performance Analysis by Country'!CU37</f>
        <v>4</v>
      </c>
      <c r="BR37" s="140">
        <f>'Performance Analysis by Country'!CV37</f>
        <v>2</v>
      </c>
      <c r="BS37" s="140">
        <f>'Performance Analysis by Country'!CW37</f>
        <v>3</v>
      </c>
      <c r="BT37" s="236">
        <f>'Performance Analysis by Country'!CY37</f>
        <v>2</v>
      </c>
      <c r="BU37" s="100">
        <f t="shared" si="10"/>
        <v>4</v>
      </c>
      <c r="BV37" s="100">
        <f t="shared" si="11"/>
        <v>63</v>
      </c>
      <c r="BW37" s="273">
        <f t="shared" si="6"/>
        <v>0.94029850746268662</v>
      </c>
      <c r="BX37" s="274" t="str">
        <f t="shared" si="7"/>
        <v/>
      </c>
      <c r="BZ37" s="230">
        <f t="shared" si="12"/>
        <v>14</v>
      </c>
      <c r="CA37" s="235">
        <f t="shared" si="13"/>
        <v>19</v>
      </c>
      <c r="CB37" s="171">
        <f t="shared" si="14"/>
        <v>22</v>
      </c>
      <c r="CC37" s="232">
        <f t="shared" si="15"/>
        <v>8</v>
      </c>
      <c r="CD37" s="16"/>
      <c r="CE37" s="230">
        <f t="shared" si="8"/>
        <v>33</v>
      </c>
      <c r="CF37" s="232">
        <f t="shared" si="9"/>
        <v>30</v>
      </c>
    </row>
    <row r="38" spans="1:84" x14ac:dyDescent="0.25">
      <c r="A38" s="3" t="s">
        <v>71</v>
      </c>
      <c r="B38" s="406">
        <v>2011</v>
      </c>
      <c r="C38" s="418" t="s">
        <v>445</v>
      </c>
      <c r="D38" s="418" t="s">
        <v>401</v>
      </c>
      <c r="E38" s="407" t="s">
        <v>427</v>
      </c>
      <c r="F38" s="244">
        <f>'Performance Analysis by Country'!D38</f>
        <v>4</v>
      </c>
      <c r="G38" s="128">
        <f>'Performance Analysis by Country'!E38</f>
        <v>4</v>
      </c>
      <c r="H38" s="128">
        <f>'Performance Analysis by Country'!F38</f>
        <v>4</v>
      </c>
      <c r="I38" s="128">
        <f>'Performance Analysis by Country'!G38</f>
        <v>4</v>
      </c>
      <c r="J38" s="128">
        <f>'Performance Analysis by Country'!H38</f>
        <v>3</v>
      </c>
      <c r="K38" s="128">
        <f>'Performance Analysis by Country'!I38</f>
        <v>3</v>
      </c>
      <c r="L38" s="128">
        <f>'Performance Analysis by Country'!J38</f>
        <v>3</v>
      </c>
      <c r="M38" s="128">
        <f>'Performance Analysis by Country'!K38</f>
        <v>1</v>
      </c>
      <c r="N38" s="128">
        <f>'Performance Analysis by Country'!L38</f>
        <v>3</v>
      </c>
      <c r="O38" s="128">
        <f>'Performance Analysis by Country'!M38</f>
        <v>4</v>
      </c>
      <c r="P38" s="128">
        <f>'Performance Analysis by Country'!N38</f>
        <v>3</v>
      </c>
      <c r="Q38" s="128">
        <f>'Performance Analysis by Country'!O38</f>
        <v>4</v>
      </c>
      <c r="R38" s="126">
        <f>'Performance Analysis by Country'!S38</f>
        <v>3</v>
      </c>
      <c r="S38" s="126">
        <f>'Performance Analysis by Country'!V38</f>
        <v>4</v>
      </c>
      <c r="T38" s="126">
        <f>'Performance Analysis by Country'!W38</f>
        <v>3</v>
      </c>
      <c r="U38" s="126">
        <f>'Performance Analysis by Country'!X38</f>
        <v>3</v>
      </c>
      <c r="V38" s="127">
        <f>'Performance Analysis by Country'!AE38</f>
        <v>4</v>
      </c>
      <c r="W38" s="127">
        <f>'Performance Analysis by Country'!AF38</f>
        <v>2</v>
      </c>
      <c r="X38" s="127">
        <f>'Performance Analysis by Country'!AG38</f>
        <v>1</v>
      </c>
      <c r="Y38" s="127">
        <f>'Performance Analysis by Country'!AH38</f>
        <v>1</v>
      </c>
      <c r="Z38" s="127">
        <f>'Performance Analysis by Country'!AI38</f>
        <v>1</v>
      </c>
      <c r="AA38" s="127">
        <f>'Performance Analysis by Country'!AJ38</f>
        <v>3</v>
      </c>
      <c r="AB38" s="127">
        <f>'Performance Analysis by Country'!AK38</f>
        <v>2</v>
      </c>
      <c r="AC38" s="127">
        <f>'Performance Analysis by Country'!AL38</f>
        <v>3</v>
      </c>
      <c r="AD38" s="127">
        <f>'Performance Analysis by Country'!AM38</f>
        <v>1</v>
      </c>
      <c r="AE38" s="127">
        <f>'Performance Analysis by Country'!AN38</f>
        <v>1</v>
      </c>
      <c r="AF38" s="127">
        <f>'Performance Analysis by Country'!AO38</f>
        <v>2</v>
      </c>
      <c r="AG38" s="127">
        <f>'Performance Analysis by Country'!AP38</f>
        <v>3</v>
      </c>
      <c r="AH38" s="140">
        <f>'Performance Analysis by Country'!AU38</f>
        <v>4</v>
      </c>
      <c r="AI38" s="140">
        <f>'Performance Analysis by Country'!AV38</f>
        <v>1</v>
      </c>
      <c r="AJ38" s="140">
        <f>'Performance Analysis by Country'!AX38</f>
        <v>4</v>
      </c>
      <c r="AK38" s="140">
        <f>'Performance Analysis by Country'!AY38</f>
        <v>4</v>
      </c>
      <c r="AL38" s="140">
        <f>'Performance Analysis by Country'!AZ38</f>
        <v>4</v>
      </c>
      <c r="AM38" s="128">
        <f>'Performance Analysis by Country'!BD38</f>
        <v>3</v>
      </c>
      <c r="AN38" s="128">
        <f>'Performance Analysis by Country'!BE38</f>
        <v>1</v>
      </c>
      <c r="AO38" s="128">
        <f>'Performance Analysis by Country'!BF38</f>
        <v>2</v>
      </c>
      <c r="AP38" s="128">
        <f>'Performance Analysis by Country'!BG38</f>
        <v>1</v>
      </c>
      <c r="AQ38" s="128">
        <f>'Performance Analysis by Country'!BH38</f>
        <v>2</v>
      </c>
      <c r="AR38" s="128">
        <f>'Performance Analysis by Country'!BI38</f>
        <v>1</v>
      </c>
      <c r="AS38" s="128">
        <f>'Performance Analysis by Country'!BJ38</f>
        <v>1</v>
      </c>
      <c r="AT38" s="128">
        <f>'Performance Analysis by Country'!BK38</f>
        <v>1</v>
      </c>
      <c r="AU38" s="128">
        <f>'Performance Analysis by Country'!BL38</f>
        <v>2</v>
      </c>
      <c r="AV38" s="128">
        <f>'Performance Analysis by Country'!BN38</f>
        <v>1</v>
      </c>
      <c r="AW38" s="128">
        <f>'Performance Analysis by Country'!BO38</f>
        <v>2</v>
      </c>
      <c r="AX38" s="128">
        <f>'Performance Analysis by Country'!BR38</f>
        <v>1</v>
      </c>
      <c r="AY38" s="252">
        <f>'Performance Analysis by Country'!BV38</f>
        <v>3</v>
      </c>
      <c r="AZ38" s="252">
        <f>'Performance Analysis by Country'!BW38</f>
        <v>4</v>
      </c>
      <c r="BA38" s="252">
        <f>'Performance Analysis by Country'!BX38</f>
        <v>2</v>
      </c>
      <c r="BB38" s="252">
        <f>'Performance Analysis by Country'!BY38</f>
        <v>3</v>
      </c>
      <c r="BC38" s="252">
        <f>'Performance Analysis by Country'!BZ38</f>
        <v>3</v>
      </c>
      <c r="BD38" s="252">
        <f>'Performance Analysis by Country'!CA38</f>
        <v>3</v>
      </c>
      <c r="BE38" s="252">
        <f>'Performance Analysis by Country'!CB38</f>
        <v>1</v>
      </c>
      <c r="BF38" s="260">
        <f>'Performance Analysis by Country'!CG38</f>
        <v>1</v>
      </c>
      <c r="BG38" s="260">
        <f>'Performance Analysis by Country'!CH38</f>
        <v>2</v>
      </c>
      <c r="BH38" s="260">
        <f>'Performance Analysis by Country'!CI38</f>
        <v>2</v>
      </c>
      <c r="BI38" s="260">
        <f>'Performance Analysis by Country'!CJ38</f>
        <v>3</v>
      </c>
      <c r="BJ38" s="260">
        <f>'Performance Analysis by Country'!CK38</f>
        <v>1</v>
      </c>
      <c r="BK38" s="260">
        <f>'Performance Analysis by Country'!CL38</f>
        <v>1</v>
      </c>
      <c r="BL38" s="260">
        <f>'Performance Analysis by Country'!CM38</f>
        <v>3</v>
      </c>
      <c r="BM38" s="260">
        <f>'Performance Analysis by Country'!CN38</f>
        <v>3</v>
      </c>
      <c r="BN38" s="260">
        <f>'Performance Analysis by Country'!CO38</f>
        <v>2</v>
      </c>
      <c r="BO38" s="260">
        <f>'Performance Analysis by Country'!CP38</f>
        <v>3</v>
      </c>
      <c r="BP38" s="260">
        <f>'Performance Analysis by Country'!CQ38</f>
        <v>2</v>
      </c>
      <c r="BQ38" s="140">
        <f>'Performance Analysis by Country'!CU38</f>
        <v>1</v>
      </c>
      <c r="BR38" s="140">
        <f>'Performance Analysis by Country'!CV38</f>
        <v>2</v>
      </c>
      <c r="BS38" s="140">
        <f>'Performance Analysis by Country'!CW38</f>
        <v>3</v>
      </c>
      <c r="BT38" s="236">
        <f>'Performance Analysis by Country'!CY38</f>
        <v>3</v>
      </c>
      <c r="BU38" s="100">
        <f t="shared" si="10"/>
        <v>0</v>
      </c>
      <c r="BV38" s="100">
        <f t="shared" si="11"/>
        <v>67</v>
      </c>
      <c r="BW38" s="273">
        <f t="shared" si="6"/>
        <v>1</v>
      </c>
      <c r="BX38" s="274" t="str">
        <f t="shared" si="7"/>
        <v/>
      </c>
      <c r="BZ38" s="230">
        <f t="shared" si="12"/>
        <v>19</v>
      </c>
      <c r="CA38" s="235">
        <f t="shared" si="13"/>
        <v>13</v>
      </c>
      <c r="CB38" s="171">
        <f t="shared" si="14"/>
        <v>22</v>
      </c>
      <c r="CC38" s="232">
        <f t="shared" si="15"/>
        <v>13</v>
      </c>
      <c r="CD38" s="16"/>
      <c r="CE38" s="230">
        <f t="shared" si="8"/>
        <v>32</v>
      </c>
      <c r="CF38" s="232">
        <f t="shared" si="9"/>
        <v>35</v>
      </c>
    </row>
    <row r="39" spans="1:84" x14ac:dyDescent="0.25">
      <c r="A39" s="3" t="s">
        <v>72</v>
      </c>
      <c r="B39" s="406">
        <v>2013</v>
      </c>
      <c r="C39" s="418" t="s">
        <v>448</v>
      </c>
      <c r="D39" s="418" t="s">
        <v>400</v>
      </c>
      <c r="E39" s="407" t="s">
        <v>428</v>
      </c>
      <c r="F39" s="244">
        <f>'Performance Analysis by Country'!D39</f>
        <v>4</v>
      </c>
      <c r="G39" s="128">
        <f>'Performance Analysis by Country'!E39</f>
        <v>3</v>
      </c>
      <c r="H39" s="128">
        <f>'Performance Analysis by Country'!F39</f>
        <v>4</v>
      </c>
      <c r="I39" s="128">
        <f>'Performance Analysis by Country'!G39</f>
        <v>1</v>
      </c>
      <c r="J39" s="128">
        <f>'Performance Analysis by Country'!H39</f>
        <v>3</v>
      </c>
      <c r="K39" s="128">
        <f>'Performance Analysis by Country'!I39</f>
        <v>1</v>
      </c>
      <c r="L39" s="128">
        <f>'Performance Analysis by Country'!J39</f>
        <v>4</v>
      </c>
      <c r="M39" s="128">
        <f>'Performance Analysis by Country'!K39</f>
        <v>3</v>
      </c>
      <c r="N39" s="128">
        <f>'Performance Analysis by Country'!L39</f>
        <v>4</v>
      </c>
      <c r="O39" s="128">
        <f>'Performance Analysis by Country'!M39</f>
        <v>3</v>
      </c>
      <c r="P39" s="128">
        <f>'Performance Analysis by Country'!N39</f>
        <v>1</v>
      </c>
      <c r="Q39" s="128">
        <f>'Performance Analysis by Country'!O39</f>
        <v>1</v>
      </c>
      <c r="R39" s="126" t="str">
        <f>'Performance Analysis by Country'!S39</f>
        <v>*</v>
      </c>
      <c r="S39" s="126">
        <f>'Performance Analysis by Country'!V39</f>
        <v>1</v>
      </c>
      <c r="T39" s="126">
        <f>'Performance Analysis by Country'!W39</f>
        <v>1</v>
      </c>
      <c r="U39" s="126">
        <f>'Performance Analysis by Country'!X39</f>
        <v>1</v>
      </c>
      <c r="V39" s="127">
        <f>'Performance Analysis by Country'!AE39</f>
        <v>3</v>
      </c>
      <c r="W39" s="127">
        <f>'Performance Analysis by Country'!AF39</f>
        <v>4</v>
      </c>
      <c r="X39" s="127">
        <f>'Performance Analysis by Country'!AG39</f>
        <v>3</v>
      </c>
      <c r="Y39" s="127">
        <f>'Performance Analysis by Country'!AH39</f>
        <v>3</v>
      </c>
      <c r="Z39" s="127" t="str">
        <f>'Performance Analysis by Country'!AI39</f>
        <v>*</v>
      </c>
      <c r="AA39" s="127">
        <f>'Performance Analysis by Country'!AJ39</f>
        <v>3</v>
      </c>
      <c r="AB39" s="127">
        <f>'Performance Analysis by Country'!AK39</f>
        <v>1</v>
      </c>
      <c r="AC39" s="127">
        <f>'Performance Analysis by Country'!AL39</f>
        <v>4</v>
      </c>
      <c r="AD39" s="127">
        <f>'Performance Analysis by Country'!AM39</f>
        <v>4</v>
      </c>
      <c r="AE39" s="127">
        <f>'Performance Analysis by Country'!AN39</f>
        <v>3</v>
      </c>
      <c r="AF39" s="127">
        <f>'Performance Analysis by Country'!AO39</f>
        <v>3</v>
      </c>
      <c r="AG39" s="127">
        <f>'Performance Analysis by Country'!AP39</f>
        <v>1</v>
      </c>
      <c r="AH39" s="140">
        <f>'Performance Analysis by Country'!AU39</f>
        <v>3</v>
      </c>
      <c r="AI39" s="140">
        <f>'Performance Analysis by Country'!AV39</f>
        <v>3</v>
      </c>
      <c r="AJ39" s="140">
        <f>'Performance Analysis by Country'!AX39</f>
        <v>1</v>
      </c>
      <c r="AK39" s="140">
        <f>'Performance Analysis by Country'!AY39</f>
        <v>2</v>
      </c>
      <c r="AL39" s="140">
        <f>'Performance Analysis by Country'!AZ39</f>
        <v>2</v>
      </c>
      <c r="AM39" s="128">
        <f>'Performance Analysis by Country'!BD39</f>
        <v>3</v>
      </c>
      <c r="AN39" s="128">
        <f>'Performance Analysis by Country'!BE39</f>
        <v>2</v>
      </c>
      <c r="AO39" s="128">
        <f>'Performance Analysis by Country'!BF39</f>
        <v>4</v>
      </c>
      <c r="AP39" s="128">
        <f>'Performance Analysis by Country'!BG39</f>
        <v>3</v>
      </c>
      <c r="AQ39" s="128">
        <f>'Performance Analysis by Country'!BH39</f>
        <v>2</v>
      </c>
      <c r="AR39" s="128">
        <f>'Performance Analysis by Country'!BI39</f>
        <v>4</v>
      </c>
      <c r="AS39" s="128">
        <f>'Performance Analysis by Country'!BJ39</f>
        <v>3</v>
      </c>
      <c r="AT39" s="128">
        <f>'Performance Analysis by Country'!BK39</f>
        <v>1</v>
      </c>
      <c r="AU39" s="128">
        <f>'Performance Analysis by Country'!BL39</f>
        <v>3</v>
      </c>
      <c r="AV39" s="128">
        <f>'Performance Analysis by Country'!BN39</f>
        <v>4</v>
      </c>
      <c r="AW39" s="128">
        <f>'Performance Analysis by Country'!BO39</f>
        <v>3</v>
      </c>
      <c r="AX39" s="128">
        <f>'Performance Analysis by Country'!BR39</f>
        <v>3</v>
      </c>
      <c r="AY39" s="252">
        <f>'Performance Analysis by Country'!BV39</f>
        <v>4</v>
      </c>
      <c r="AZ39" s="252">
        <f>'Performance Analysis by Country'!BW39</f>
        <v>4</v>
      </c>
      <c r="BA39" s="252">
        <f>'Performance Analysis by Country'!BX39</f>
        <v>2</v>
      </c>
      <c r="BB39" s="252">
        <f>'Performance Analysis by Country'!BY39</f>
        <v>2</v>
      </c>
      <c r="BC39" s="252">
        <f>'Performance Analysis by Country'!BZ39</f>
        <v>3</v>
      </c>
      <c r="BD39" s="252">
        <f>'Performance Analysis by Country'!CA39</f>
        <v>1</v>
      </c>
      <c r="BE39" s="252">
        <f>'Performance Analysis by Country'!CB39</f>
        <v>3</v>
      </c>
      <c r="BF39" s="260">
        <f>'Performance Analysis by Country'!CG39</f>
        <v>3</v>
      </c>
      <c r="BG39" s="260">
        <f>'Performance Analysis by Country'!CH39</f>
        <v>4</v>
      </c>
      <c r="BH39" s="260">
        <f>'Performance Analysis by Country'!CI39</f>
        <v>4</v>
      </c>
      <c r="BI39" s="260">
        <f>'Performance Analysis by Country'!CJ39</f>
        <v>3</v>
      </c>
      <c r="BJ39" s="260">
        <f>'Performance Analysis by Country'!CK39</f>
        <v>1</v>
      </c>
      <c r="BK39" s="260">
        <f>'Performance Analysis by Country'!CL39</f>
        <v>1</v>
      </c>
      <c r="BL39" s="260">
        <f>'Performance Analysis by Country'!CM39</f>
        <v>2</v>
      </c>
      <c r="BM39" s="260">
        <f>'Performance Analysis by Country'!CN39</f>
        <v>4</v>
      </c>
      <c r="BN39" s="260">
        <f>'Performance Analysis by Country'!CO39</f>
        <v>4</v>
      </c>
      <c r="BO39" s="260">
        <f>'Performance Analysis by Country'!CP39</f>
        <v>2</v>
      </c>
      <c r="BP39" s="260">
        <f>'Performance Analysis by Country'!CQ39</f>
        <v>3</v>
      </c>
      <c r="BQ39" s="140">
        <f>'Performance Analysis by Country'!CU39</f>
        <v>4</v>
      </c>
      <c r="BR39" s="140">
        <f>'Performance Analysis by Country'!CV39</f>
        <v>3</v>
      </c>
      <c r="BS39" s="140">
        <f>'Performance Analysis by Country'!CW39</f>
        <v>2</v>
      </c>
      <c r="BT39" s="236">
        <f>'Performance Analysis by Country'!CY39</f>
        <v>3</v>
      </c>
      <c r="BU39" s="100">
        <f t="shared" si="10"/>
        <v>2</v>
      </c>
      <c r="BV39" s="100">
        <f t="shared" si="11"/>
        <v>65</v>
      </c>
      <c r="BW39" s="273">
        <f t="shared" si="6"/>
        <v>0.97014925373134331</v>
      </c>
      <c r="BX39" s="274" t="str">
        <f t="shared" si="7"/>
        <v/>
      </c>
      <c r="BZ39" s="230">
        <f t="shared" si="12"/>
        <v>14</v>
      </c>
      <c r="CA39" s="235">
        <f t="shared" si="13"/>
        <v>9</v>
      </c>
      <c r="CB39" s="171">
        <f t="shared" si="14"/>
        <v>25</v>
      </c>
      <c r="CC39" s="232">
        <f t="shared" si="15"/>
        <v>17</v>
      </c>
      <c r="CD39" s="16"/>
      <c r="CE39" s="230">
        <f t="shared" si="8"/>
        <v>23</v>
      </c>
      <c r="CF39" s="232">
        <f t="shared" si="9"/>
        <v>42</v>
      </c>
    </row>
    <row r="40" spans="1:84" x14ac:dyDescent="0.25">
      <c r="A40" s="3" t="s">
        <v>73</v>
      </c>
      <c r="B40" s="406">
        <v>2011</v>
      </c>
      <c r="C40" s="418" t="s">
        <v>445</v>
      </c>
      <c r="D40" s="418" t="s">
        <v>402</v>
      </c>
      <c r="E40" s="407" t="s">
        <v>429</v>
      </c>
      <c r="F40" s="244">
        <f>'Performance Analysis by Country'!D40</f>
        <v>4</v>
      </c>
      <c r="G40" s="128">
        <f>'Performance Analysis by Country'!E40</f>
        <v>1</v>
      </c>
      <c r="H40" s="128">
        <f>'Performance Analysis by Country'!F40</f>
        <v>3</v>
      </c>
      <c r="I40" s="128">
        <f>'Performance Analysis by Country'!G40</f>
        <v>1</v>
      </c>
      <c r="J40" s="128">
        <f>'Performance Analysis by Country'!H40</f>
        <v>1</v>
      </c>
      <c r="K40" s="128">
        <f>'Performance Analysis by Country'!I40</f>
        <v>4</v>
      </c>
      <c r="L40" s="128">
        <f>'Performance Analysis by Country'!J40</f>
        <v>3</v>
      </c>
      <c r="M40" s="128">
        <f>'Performance Analysis by Country'!K40</f>
        <v>2</v>
      </c>
      <c r="N40" s="128">
        <f>'Performance Analysis by Country'!L40</f>
        <v>2</v>
      </c>
      <c r="O40" s="128">
        <f>'Performance Analysis by Country'!M40</f>
        <v>2</v>
      </c>
      <c r="P40" s="128">
        <f>'Performance Analysis by Country'!N40</f>
        <v>1</v>
      </c>
      <c r="Q40" s="128">
        <f>'Performance Analysis by Country'!O40</f>
        <v>3</v>
      </c>
      <c r="R40" s="126" t="str">
        <f>'Performance Analysis by Country'!S40</f>
        <v>*</v>
      </c>
      <c r="S40" s="126">
        <f>'Performance Analysis by Country'!V40</f>
        <v>1</v>
      </c>
      <c r="T40" s="126">
        <f>'Performance Analysis by Country'!W40</f>
        <v>1</v>
      </c>
      <c r="U40" s="126">
        <f>'Performance Analysis by Country'!X40</f>
        <v>1</v>
      </c>
      <c r="V40" s="127" t="str">
        <f>'Performance Analysis by Country'!AE40</f>
        <v>*</v>
      </c>
      <c r="W40" s="127">
        <f>'Performance Analysis by Country'!AF40</f>
        <v>3</v>
      </c>
      <c r="X40" s="127">
        <f>'Performance Analysis by Country'!AG40</f>
        <v>4</v>
      </c>
      <c r="Y40" s="127">
        <f>'Performance Analysis by Country'!AH40</f>
        <v>2</v>
      </c>
      <c r="Z40" s="127">
        <f>'Performance Analysis by Country'!AI40</f>
        <v>1</v>
      </c>
      <c r="AA40" s="127">
        <f>'Performance Analysis by Country'!AJ40</f>
        <v>3</v>
      </c>
      <c r="AB40" s="127">
        <f>'Performance Analysis by Country'!AK40</f>
        <v>1</v>
      </c>
      <c r="AC40" s="127">
        <f>'Performance Analysis by Country'!AL40</f>
        <v>4</v>
      </c>
      <c r="AD40" s="127">
        <f>'Performance Analysis by Country'!AM40</f>
        <v>4</v>
      </c>
      <c r="AE40" s="127">
        <f>'Performance Analysis by Country'!AN40</f>
        <v>3</v>
      </c>
      <c r="AF40" s="127">
        <f>'Performance Analysis by Country'!AO40</f>
        <v>3</v>
      </c>
      <c r="AG40" s="127">
        <f>'Performance Analysis by Country'!AP40</f>
        <v>2</v>
      </c>
      <c r="AH40" s="140">
        <f>'Performance Analysis by Country'!AU40</f>
        <v>1</v>
      </c>
      <c r="AI40" s="140">
        <f>'Performance Analysis by Country'!AV40</f>
        <v>3</v>
      </c>
      <c r="AJ40" s="140">
        <f>'Performance Analysis by Country'!AX40</f>
        <v>1</v>
      </c>
      <c r="AK40" s="140">
        <f>'Performance Analysis by Country'!AY40</f>
        <v>1</v>
      </c>
      <c r="AL40" s="140">
        <f>'Performance Analysis by Country'!AZ40</f>
        <v>1</v>
      </c>
      <c r="AM40" s="128">
        <f>'Performance Analysis by Country'!BD40</f>
        <v>2</v>
      </c>
      <c r="AN40" s="128">
        <f>'Performance Analysis by Country'!BE40</f>
        <v>3</v>
      </c>
      <c r="AO40" s="128">
        <f>'Performance Analysis by Country'!BF40</f>
        <v>2</v>
      </c>
      <c r="AP40" s="128">
        <f>'Performance Analysis by Country'!BG40</f>
        <v>3</v>
      </c>
      <c r="AQ40" s="128">
        <f>'Performance Analysis by Country'!BH40</f>
        <v>3</v>
      </c>
      <c r="AR40" s="128">
        <f>'Performance Analysis by Country'!BI40</f>
        <v>3</v>
      </c>
      <c r="AS40" s="128">
        <f>'Performance Analysis by Country'!BJ40</f>
        <v>1</v>
      </c>
      <c r="AT40" s="128">
        <f>'Performance Analysis by Country'!BK40</f>
        <v>1</v>
      </c>
      <c r="AU40" s="128">
        <f>'Performance Analysis by Country'!BL40</f>
        <v>1</v>
      </c>
      <c r="AV40" s="128">
        <f>'Performance Analysis by Country'!BN40</f>
        <v>4</v>
      </c>
      <c r="AW40" s="128">
        <f>'Performance Analysis by Country'!BO40</f>
        <v>4</v>
      </c>
      <c r="AX40" s="128">
        <f>'Performance Analysis by Country'!BR40</f>
        <v>4</v>
      </c>
      <c r="AY40" s="252">
        <f>'Performance Analysis by Country'!BV40</f>
        <v>3</v>
      </c>
      <c r="AZ40" s="252">
        <f>'Performance Analysis by Country'!BW40</f>
        <v>4</v>
      </c>
      <c r="BA40" s="252">
        <f>'Performance Analysis by Country'!BX40</f>
        <v>2</v>
      </c>
      <c r="BB40" s="252">
        <f>'Performance Analysis by Country'!BY40</f>
        <v>2</v>
      </c>
      <c r="BC40" s="252">
        <f>'Performance Analysis by Country'!BZ40</f>
        <v>2</v>
      </c>
      <c r="BD40" s="252">
        <f>'Performance Analysis by Country'!CA40</f>
        <v>3</v>
      </c>
      <c r="BE40" s="252" t="str">
        <f>'Performance Analysis by Country'!CB40</f>
        <v>*</v>
      </c>
      <c r="BF40" s="260">
        <f>'Performance Analysis by Country'!CG40</f>
        <v>3</v>
      </c>
      <c r="BG40" s="260">
        <f>'Performance Analysis by Country'!CH40</f>
        <v>2</v>
      </c>
      <c r="BH40" s="260">
        <f>'Performance Analysis by Country'!CI40</f>
        <v>3</v>
      </c>
      <c r="BI40" s="260">
        <f>'Performance Analysis by Country'!CJ40</f>
        <v>3</v>
      </c>
      <c r="BJ40" s="260">
        <f>'Performance Analysis by Country'!CK40</f>
        <v>3</v>
      </c>
      <c r="BK40" s="260">
        <f>'Performance Analysis by Country'!CL40</f>
        <v>3</v>
      </c>
      <c r="BL40" s="260">
        <f>'Performance Analysis by Country'!CM40</f>
        <v>3</v>
      </c>
      <c r="BM40" s="260">
        <f>'Performance Analysis by Country'!CN40</f>
        <v>1</v>
      </c>
      <c r="BN40" s="260">
        <f>'Performance Analysis by Country'!CO40</f>
        <v>2</v>
      </c>
      <c r="BO40" s="260">
        <f>'Performance Analysis by Country'!CP40</f>
        <v>2</v>
      </c>
      <c r="BP40" s="260">
        <f>'Performance Analysis by Country'!CQ40</f>
        <v>2</v>
      </c>
      <c r="BQ40" s="140">
        <f>'Performance Analysis by Country'!CU40</f>
        <v>3</v>
      </c>
      <c r="BR40" s="140">
        <f>'Performance Analysis by Country'!CV40</f>
        <v>3</v>
      </c>
      <c r="BS40" s="140">
        <f>'Performance Analysis by Country'!CW40</f>
        <v>4</v>
      </c>
      <c r="BT40" s="236">
        <f>'Performance Analysis by Country'!CY40</f>
        <v>2</v>
      </c>
      <c r="BU40" s="100">
        <f t="shared" si="10"/>
        <v>3</v>
      </c>
      <c r="BV40" s="100">
        <f t="shared" si="11"/>
        <v>64</v>
      </c>
      <c r="BW40" s="273">
        <f t="shared" si="6"/>
        <v>0.95522388059701491</v>
      </c>
      <c r="BX40" s="274" t="str">
        <f t="shared" si="7"/>
        <v/>
      </c>
      <c r="BZ40" s="230">
        <f t="shared" si="12"/>
        <v>17</v>
      </c>
      <c r="CA40" s="235">
        <f t="shared" si="13"/>
        <v>15</v>
      </c>
      <c r="CB40" s="171">
        <f t="shared" si="14"/>
        <v>22</v>
      </c>
      <c r="CC40" s="232">
        <f t="shared" si="15"/>
        <v>10</v>
      </c>
      <c r="CD40" s="16"/>
      <c r="CE40" s="230">
        <f t="shared" si="8"/>
        <v>32</v>
      </c>
      <c r="CF40" s="232">
        <f t="shared" si="9"/>
        <v>32</v>
      </c>
    </row>
    <row r="41" spans="1:84" x14ac:dyDescent="0.25">
      <c r="A41" s="3" t="s">
        <v>74</v>
      </c>
      <c r="B41" s="406">
        <v>2011</v>
      </c>
      <c r="C41" s="418" t="s">
        <v>448</v>
      </c>
      <c r="D41" s="418" t="s">
        <v>401</v>
      </c>
      <c r="E41" s="407" t="s">
        <v>427</v>
      </c>
      <c r="F41" s="244">
        <f>'Performance Analysis by Country'!D41</f>
        <v>4</v>
      </c>
      <c r="G41" s="128">
        <f>'Performance Analysis by Country'!E41</f>
        <v>3</v>
      </c>
      <c r="H41" s="128">
        <f>'Performance Analysis by Country'!F41</f>
        <v>3</v>
      </c>
      <c r="I41" s="128">
        <f>'Performance Analysis by Country'!G41</f>
        <v>1</v>
      </c>
      <c r="J41" s="128">
        <f>'Performance Analysis by Country'!H41</f>
        <v>4</v>
      </c>
      <c r="K41" s="128">
        <f>'Performance Analysis by Country'!I41</f>
        <v>3</v>
      </c>
      <c r="L41" s="128">
        <f>'Performance Analysis by Country'!J41</f>
        <v>4</v>
      </c>
      <c r="M41" s="128">
        <f>'Performance Analysis by Country'!K41</f>
        <v>1</v>
      </c>
      <c r="N41" s="128">
        <f>'Performance Analysis by Country'!L41</f>
        <v>4</v>
      </c>
      <c r="O41" s="128">
        <f>'Performance Analysis by Country'!M41</f>
        <v>4</v>
      </c>
      <c r="P41" s="128">
        <f>'Performance Analysis by Country'!N41</f>
        <v>1</v>
      </c>
      <c r="Q41" s="128">
        <f>'Performance Analysis by Country'!O41</f>
        <v>3</v>
      </c>
      <c r="R41" s="126">
        <f>'Performance Analysis by Country'!S41</f>
        <v>3</v>
      </c>
      <c r="S41" s="126">
        <f>'Performance Analysis by Country'!V41</f>
        <v>4</v>
      </c>
      <c r="T41" s="126">
        <f>'Performance Analysis by Country'!W41</f>
        <v>4</v>
      </c>
      <c r="U41" s="126">
        <f>'Performance Analysis by Country'!X41</f>
        <v>2</v>
      </c>
      <c r="V41" s="127">
        <f>'Performance Analysis by Country'!AE41</f>
        <v>2</v>
      </c>
      <c r="W41" s="127">
        <f>'Performance Analysis by Country'!AF41</f>
        <v>4</v>
      </c>
      <c r="X41" s="127">
        <f>'Performance Analysis by Country'!AG41</f>
        <v>2</v>
      </c>
      <c r="Y41" s="127">
        <f>'Performance Analysis by Country'!AH41</f>
        <v>4</v>
      </c>
      <c r="Z41" s="127">
        <f>'Performance Analysis by Country'!AI41</f>
        <v>3</v>
      </c>
      <c r="AA41" s="127">
        <f>'Performance Analysis by Country'!AJ41</f>
        <v>4</v>
      </c>
      <c r="AB41" s="127" t="str">
        <f>'Performance Analysis by Country'!AK41</f>
        <v>*</v>
      </c>
      <c r="AC41" s="127">
        <f>'Performance Analysis by Country'!AL41</f>
        <v>3</v>
      </c>
      <c r="AD41" s="127">
        <f>'Performance Analysis by Country'!AM41</f>
        <v>3</v>
      </c>
      <c r="AE41" s="127">
        <f>'Performance Analysis by Country'!AN41</f>
        <v>2</v>
      </c>
      <c r="AF41" s="127">
        <f>'Performance Analysis by Country'!AO41</f>
        <v>4</v>
      </c>
      <c r="AG41" s="127">
        <f>'Performance Analysis by Country'!AP41</f>
        <v>3</v>
      </c>
      <c r="AH41" s="140">
        <f>'Performance Analysis by Country'!AU41</f>
        <v>4</v>
      </c>
      <c r="AI41" s="140">
        <f>'Performance Analysis by Country'!AV41</f>
        <v>1</v>
      </c>
      <c r="AJ41" s="140">
        <f>'Performance Analysis by Country'!AX41</f>
        <v>1</v>
      </c>
      <c r="AK41" s="140">
        <f>'Performance Analysis by Country'!AY41</f>
        <v>3</v>
      </c>
      <c r="AL41" s="140">
        <f>'Performance Analysis by Country'!AZ41</f>
        <v>3</v>
      </c>
      <c r="AM41" s="128">
        <f>'Performance Analysis by Country'!BD41</f>
        <v>4</v>
      </c>
      <c r="AN41" s="128">
        <f>'Performance Analysis by Country'!BE41</f>
        <v>4</v>
      </c>
      <c r="AO41" s="128">
        <f>'Performance Analysis by Country'!BF41</f>
        <v>3</v>
      </c>
      <c r="AP41" s="128">
        <f>'Performance Analysis by Country'!BG41</f>
        <v>4</v>
      </c>
      <c r="AQ41" s="128">
        <f>'Performance Analysis by Country'!BH41</f>
        <v>2</v>
      </c>
      <c r="AR41" s="128">
        <f>'Performance Analysis by Country'!BI41</f>
        <v>3</v>
      </c>
      <c r="AS41" s="128">
        <f>'Performance Analysis by Country'!BJ41</f>
        <v>4</v>
      </c>
      <c r="AT41" s="128">
        <f>'Performance Analysis by Country'!BK41</f>
        <v>3</v>
      </c>
      <c r="AU41" s="128">
        <f>'Performance Analysis by Country'!BL41</f>
        <v>4</v>
      </c>
      <c r="AV41" s="128">
        <f>'Performance Analysis by Country'!BN41</f>
        <v>2</v>
      </c>
      <c r="AW41" s="128">
        <f>'Performance Analysis by Country'!BO41</f>
        <v>4</v>
      </c>
      <c r="AX41" s="128">
        <f>'Performance Analysis by Country'!BR41</f>
        <v>3</v>
      </c>
      <c r="AY41" s="252">
        <f>'Performance Analysis by Country'!BV41</f>
        <v>4</v>
      </c>
      <c r="AZ41" s="252">
        <f>'Performance Analysis by Country'!BW41</f>
        <v>3</v>
      </c>
      <c r="BA41" s="252">
        <f>'Performance Analysis by Country'!BX41</f>
        <v>3</v>
      </c>
      <c r="BB41" s="252">
        <f>'Performance Analysis by Country'!BY41</f>
        <v>3</v>
      </c>
      <c r="BC41" s="252">
        <f>'Performance Analysis by Country'!BZ41</f>
        <v>2</v>
      </c>
      <c r="BD41" s="252">
        <f>'Performance Analysis by Country'!CA41</f>
        <v>2</v>
      </c>
      <c r="BE41" s="252">
        <f>'Performance Analysis by Country'!CB41</f>
        <v>3</v>
      </c>
      <c r="BF41" s="260">
        <f>'Performance Analysis by Country'!CG41</f>
        <v>2</v>
      </c>
      <c r="BG41" s="260">
        <f>'Performance Analysis by Country'!CH41</f>
        <v>2</v>
      </c>
      <c r="BH41" s="260">
        <f>'Performance Analysis by Country'!CI41</f>
        <v>4</v>
      </c>
      <c r="BI41" s="260">
        <f>'Performance Analysis by Country'!CJ41</f>
        <v>3</v>
      </c>
      <c r="BJ41" s="260">
        <f>'Performance Analysis by Country'!CK41</f>
        <v>1</v>
      </c>
      <c r="BK41" s="260">
        <f>'Performance Analysis by Country'!CL41</f>
        <v>2</v>
      </c>
      <c r="BL41" s="260">
        <f>'Performance Analysis by Country'!CM41</f>
        <v>1</v>
      </c>
      <c r="BM41" s="260">
        <f>'Performance Analysis by Country'!CN41</f>
        <v>4</v>
      </c>
      <c r="BN41" s="260">
        <f>'Performance Analysis by Country'!CO41</f>
        <v>4</v>
      </c>
      <c r="BO41" s="260">
        <f>'Performance Analysis by Country'!CP41</f>
        <v>1</v>
      </c>
      <c r="BP41" s="260">
        <f>'Performance Analysis by Country'!CQ41</f>
        <v>2</v>
      </c>
      <c r="BQ41" s="140">
        <f>'Performance Analysis by Country'!CU41</f>
        <v>3</v>
      </c>
      <c r="BR41" s="140">
        <f>'Performance Analysis by Country'!CV41</f>
        <v>4</v>
      </c>
      <c r="BS41" s="140">
        <f>'Performance Analysis by Country'!CW41</f>
        <v>3</v>
      </c>
      <c r="BT41" s="236">
        <f>'Performance Analysis by Country'!CY41</f>
        <v>2</v>
      </c>
      <c r="BU41" s="100">
        <f t="shared" si="10"/>
        <v>1</v>
      </c>
      <c r="BV41" s="100">
        <f t="shared" si="11"/>
        <v>66</v>
      </c>
      <c r="BW41" s="273">
        <f t="shared" si="6"/>
        <v>0.9850746268656716</v>
      </c>
      <c r="BX41" s="274" t="str">
        <f t="shared" si="7"/>
        <v/>
      </c>
      <c r="BZ41" s="230">
        <f t="shared" si="12"/>
        <v>8</v>
      </c>
      <c r="CA41" s="235">
        <f t="shared" si="13"/>
        <v>13</v>
      </c>
      <c r="CB41" s="171">
        <f t="shared" si="14"/>
        <v>22</v>
      </c>
      <c r="CC41" s="232">
        <f t="shared" si="15"/>
        <v>23</v>
      </c>
      <c r="CD41" s="16"/>
      <c r="CE41" s="230">
        <f t="shared" si="8"/>
        <v>21</v>
      </c>
      <c r="CF41" s="232">
        <f t="shared" si="9"/>
        <v>45</v>
      </c>
    </row>
    <row r="42" spans="1:84" x14ac:dyDescent="0.25">
      <c r="A42" s="3" t="s">
        <v>75</v>
      </c>
      <c r="B42" s="406">
        <v>2011</v>
      </c>
      <c r="C42" s="418" t="s">
        <v>444</v>
      </c>
      <c r="D42" s="418" t="s">
        <v>401</v>
      </c>
      <c r="E42" s="407" t="s">
        <v>428</v>
      </c>
      <c r="F42" s="244">
        <f>'Performance Analysis by Country'!D42</f>
        <v>4</v>
      </c>
      <c r="G42" s="128">
        <f>'Performance Analysis by Country'!E42</f>
        <v>4</v>
      </c>
      <c r="H42" s="128">
        <f>'Performance Analysis by Country'!F42</f>
        <v>3</v>
      </c>
      <c r="I42" s="128">
        <f>'Performance Analysis by Country'!G42</f>
        <v>3</v>
      </c>
      <c r="J42" s="128">
        <f>'Performance Analysis by Country'!H42</f>
        <v>3</v>
      </c>
      <c r="K42" s="128" t="str">
        <f>'Performance Analysis by Country'!I42</f>
        <v>*</v>
      </c>
      <c r="L42" s="128">
        <f>'Performance Analysis by Country'!J42</f>
        <v>3</v>
      </c>
      <c r="M42" s="128">
        <f>'Performance Analysis by Country'!K42</f>
        <v>2</v>
      </c>
      <c r="N42" s="128">
        <f>'Performance Analysis by Country'!L42</f>
        <v>3</v>
      </c>
      <c r="O42" s="128">
        <f>'Performance Analysis by Country'!M42</f>
        <v>4</v>
      </c>
      <c r="P42" s="128">
        <f>'Performance Analysis by Country'!N42</f>
        <v>2</v>
      </c>
      <c r="Q42" s="128">
        <f>'Performance Analysis by Country'!O42</f>
        <v>1</v>
      </c>
      <c r="R42" s="126">
        <f>'Performance Analysis by Country'!S42</f>
        <v>1</v>
      </c>
      <c r="S42" s="126">
        <f>'Performance Analysis by Country'!V42</f>
        <v>3</v>
      </c>
      <c r="T42" s="126">
        <f>'Performance Analysis by Country'!W42</f>
        <v>2</v>
      </c>
      <c r="U42" s="126">
        <f>'Performance Analysis by Country'!X42</f>
        <v>2</v>
      </c>
      <c r="V42" s="127">
        <f>'Performance Analysis by Country'!AE42</f>
        <v>4</v>
      </c>
      <c r="W42" s="127">
        <f>'Performance Analysis by Country'!AF42</f>
        <v>2</v>
      </c>
      <c r="X42" s="127">
        <f>'Performance Analysis by Country'!AG42</f>
        <v>1</v>
      </c>
      <c r="Y42" s="127">
        <f>'Performance Analysis by Country'!AH42</f>
        <v>2</v>
      </c>
      <c r="Z42" s="127">
        <f>'Performance Analysis by Country'!AI42</f>
        <v>3</v>
      </c>
      <c r="AA42" s="127">
        <f>'Performance Analysis by Country'!AJ42</f>
        <v>2</v>
      </c>
      <c r="AB42" s="127">
        <f>'Performance Analysis by Country'!AK42</f>
        <v>4</v>
      </c>
      <c r="AC42" s="127">
        <f>'Performance Analysis by Country'!AL42</f>
        <v>2</v>
      </c>
      <c r="AD42" s="127">
        <f>'Performance Analysis by Country'!AM42</f>
        <v>2</v>
      </c>
      <c r="AE42" s="127">
        <f>'Performance Analysis by Country'!AN42</f>
        <v>2</v>
      </c>
      <c r="AF42" s="127">
        <f>'Performance Analysis by Country'!AO42</f>
        <v>2</v>
      </c>
      <c r="AG42" s="127">
        <f>'Performance Analysis by Country'!AP42</f>
        <v>1</v>
      </c>
      <c r="AH42" s="140">
        <f>'Performance Analysis by Country'!AU42</f>
        <v>3</v>
      </c>
      <c r="AI42" s="140">
        <f>'Performance Analysis by Country'!AV42</f>
        <v>4</v>
      </c>
      <c r="AJ42" s="140">
        <f>'Performance Analysis by Country'!AX42</f>
        <v>1</v>
      </c>
      <c r="AK42" s="140">
        <f>'Performance Analysis by Country'!AY42</f>
        <v>4</v>
      </c>
      <c r="AL42" s="140">
        <f>'Performance Analysis by Country'!AZ42</f>
        <v>4</v>
      </c>
      <c r="AM42" s="128">
        <f>'Performance Analysis by Country'!BD42</f>
        <v>2</v>
      </c>
      <c r="AN42" s="128">
        <f>'Performance Analysis by Country'!BE42</f>
        <v>1</v>
      </c>
      <c r="AO42" s="128">
        <f>'Performance Analysis by Country'!BF42</f>
        <v>1</v>
      </c>
      <c r="AP42" s="128">
        <f>'Performance Analysis by Country'!BG42</f>
        <v>1</v>
      </c>
      <c r="AQ42" s="128">
        <f>'Performance Analysis by Country'!BH42</f>
        <v>2</v>
      </c>
      <c r="AR42" s="128">
        <f>'Performance Analysis by Country'!BI42</f>
        <v>1</v>
      </c>
      <c r="AS42" s="128">
        <f>'Performance Analysis by Country'!BJ42</f>
        <v>4</v>
      </c>
      <c r="AT42" s="128">
        <f>'Performance Analysis by Country'!BK42</f>
        <v>4</v>
      </c>
      <c r="AU42" s="128">
        <f>'Performance Analysis by Country'!BL42</f>
        <v>4</v>
      </c>
      <c r="AV42" s="128">
        <f>'Performance Analysis by Country'!BN42</f>
        <v>1</v>
      </c>
      <c r="AW42" s="128">
        <f>'Performance Analysis by Country'!BO42</f>
        <v>1</v>
      </c>
      <c r="AX42" s="128">
        <f>'Performance Analysis by Country'!BR42</f>
        <v>1</v>
      </c>
      <c r="AY42" s="252">
        <f>'Performance Analysis by Country'!BV42</f>
        <v>2</v>
      </c>
      <c r="AZ42" s="252">
        <f>'Performance Analysis by Country'!BW42</f>
        <v>3</v>
      </c>
      <c r="BA42" s="252">
        <f>'Performance Analysis by Country'!BX42</f>
        <v>1</v>
      </c>
      <c r="BB42" s="252">
        <f>'Performance Analysis by Country'!BY42</f>
        <v>1</v>
      </c>
      <c r="BC42" s="252">
        <f>'Performance Analysis by Country'!BZ42</f>
        <v>2</v>
      </c>
      <c r="BD42" s="252">
        <f>'Performance Analysis by Country'!CA42</f>
        <v>3</v>
      </c>
      <c r="BE42" s="252">
        <f>'Performance Analysis by Country'!CB42</f>
        <v>3</v>
      </c>
      <c r="BF42" s="260">
        <f>'Performance Analysis by Country'!CG42</f>
        <v>1</v>
      </c>
      <c r="BG42" s="260">
        <f>'Performance Analysis by Country'!CH42</f>
        <v>1</v>
      </c>
      <c r="BH42" s="260">
        <f>'Performance Analysis by Country'!CI42</f>
        <v>4</v>
      </c>
      <c r="BI42" s="260">
        <f>'Performance Analysis by Country'!CJ42</f>
        <v>2</v>
      </c>
      <c r="BJ42" s="260">
        <f>'Performance Analysis by Country'!CK42</f>
        <v>1</v>
      </c>
      <c r="BK42" s="260">
        <f>'Performance Analysis by Country'!CL42</f>
        <v>1</v>
      </c>
      <c r="BL42" s="260">
        <f>'Performance Analysis by Country'!CM42</f>
        <v>2</v>
      </c>
      <c r="BM42" s="260">
        <f>'Performance Analysis by Country'!CN42</f>
        <v>3</v>
      </c>
      <c r="BN42" s="260">
        <f>'Performance Analysis by Country'!CO42</f>
        <v>3</v>
      </c>
      <c r="BO42" s="260">
        <f>'Performance Analysis by Country'!CP42</f>
        <v>4</v>
      </c>
      <c r="BP42" s="260">
        <f>'Performance Analysis by Country'!CQ42</f>
        <v>1</v>
      </c>
      <c r="BQ42" s="140">
        <f>'Performance Analysis by Country'!CU42</f>
        <v>2</v>
      </c>
      <c r="BR42" s="140">
        <f>'Performance Analysis by Country'!CV42</f>
        <v>2</v>
      </c>
      <c r="BS42" s="140">
        <f>'Performance Analysis by Country'!CW42</f>
        <v>3</v>
      </c>
      <c r="BT42" s="236">
        <f>'Performance Analysis by Country'!CY42</f>
        <v>3</v>
      </c>
      <c r="BU42" s="100">
        <f t="shared" si="10"/>
        <v>1</v>
      </c>
      <c r="BV42" s="100">
        <f t="shared" si="11"/>
        <v>66</v>
      </c>
      <c r="BW42" s="273">
        <f t="shared" si="6"/>
        <v>0.9850746268656716</v>
      </c>
      <c r="BX42" s="274" t="str">
        <f t="shared" si="7"/>
        <v/>
      </c>
      <c r="BZ42" s="230">
        <f t="shared" si="12"/>
        <v>19</v>
      </c>
      <c r="CA42" s="235">
        <f t="shared" si="13"/>
        <v>19</v>
      </c>
      <c r="CB42" s="171">
        <f t="shared" si="14"/>
        <v>15</v>
      </c>
      <c r="CC42" s="232">
        <f t="shared" si="15"/>
        <v>13</v>
      </c>
      <c r="CD42" s="16"/>
      <c r="CE42" s="230">
        <f t="shared" si="8"/>
        <v>38</v>
      </c>
      <c r="CF42" s="232">
        <f t="shared" si="9"/>
        <v>28</v>
      </c>
    </row>
    <row r="43" spans="1:84" x14ac:dyDescent="0.25">
      <c r="A43" s="3" t="s">
        <v>76</v>
      </c>
      <c r="B43" s="406">
        <v>2013</v>
      </c>
      <c r="C43" s="418" t="s">
        <v>444</v>
      </c>
      <c r="D43" s="418" t="s">
        <v>400</v>
      </c>
      <c r="E43" s="407" t="s">
        <v>427</v>
      </c>
      <c r="F43" s="244">
        <f>'Performance Analysis by Country'!D43</f>
        <v>4</v>
      </c>
      <c r="G43" s="128">
        <f>'Performance Analysis by Country'!E43</f>
        <v>4</v>
      </c>
      <c r="H43" s="128">
        <f>'Performance Analysis by Country'!F43</f>
        <v>1</v>
      </c>
      <c r="I43" s="128">
        <f>'Performance Analysis by Country'!G43</f>
        <v>4</v>
      </c>
      <c r="J43" s="128">
        <f>'Performance Analysis by Country'!H43</f>
        <v>3</v>
      </c>
      <c r="K43" s="128">
        <f>'Performance Analysis by Country'!I43</f>
        <v>2</v>
      </c>
      <c r="L43" s="128">
        <f>'Performance Analysis by Country'!J43</f>
        <v>4</v>
      </c>
      <c r="M43" s="128">
        <f>'Performance Analysis by Country'!K43</f>
        <v>1</v>
      </c>
      <c r="N43" s="128">
        <f>'Performance Analysis by Country'!L43</f>
        <v>4</v>
      </c>
      <c r="O43" s="128">
        <f>'Performance Analysis by Country'!M43</f>
        <v>1</v>
      </c>
      <c r="P43" s="128">
        <f>'Performance Analysis by Country'!N43</f>
        <v>1</v>
      </c>
      <c r="Q43" s="128">
        <f>'Performance Analysis by Country'!O43</f>
        <v>3</v>
      </c>
      <c r="R43" s="126">
        <f>'Performance Analysis by Country'!S43</f>
        <v>2</v>
      </c>
      <c r="S43" s="126">
        <f>'Performance Analysis by Country'!V43</f>
        <v>2</v>
      </c>
      <c r="T43" s="126">
        <f>'Performance Analysis by Country'!W43</f>
        <v>1</v>
      </c>
      <c r="U43" s="126">
        <f>'Performance Analysis by Country'!X43</f>
        <v>1</v>
      </c>
      <c r="V43" s="127">
        <f>'Performance Analysis by Country'!AE43</f>
        <v>2</v>
      </c>
      <c r="W43" s="127">
        <f>'Performance Analysis by Country'!AF43</f>
        <v>2</v>
      </c>
      <c r="X43" s="127">
        <f>'Performance Analysis by Country'!AG43</f>
        <v>3</v>
      </c>
      <c r="Y43" s="127">
        <f>'Performance Analysis by Country'!AH43</f>
        <v>4</v>
      </c>
      <c r="Z43" s="127">
        <f>'Performance Analysis by Country'!AI43</f>
        <v>3</v>
      </c>
      <c r="AA43" s="127">
        <f>'Performance Analysis by Country'!AJ43</f>
        <v>1</v>
      </c>
      <c r="AB43" s="127">
        <f>'Performance Analysis by Country'!AK43</f>
        <v>3</v>
      </c>
      <c r="AC43" s="127">
        <f>'Performance Analysis by Country'!AL43</f>
        <v>1</v>
      </c>
      <c r="AD43" s="127">
        <f>'Performance Analysis by Country'!AM43</f>
        <v>1</v>
      </c>
      <c r="AE43" s="127">
        <f>'Performance Analysis by Country'!AN43</f>
        <v>2</v>
      </c>
      <c r="AF43" s="127">
        <f>'Performance Analysis by Country'!AO43</f>
        <v>3</v>
      </c>
      <c r="AG43" s="127">
        <f>'Performance Analysis by Country'!AP43</f>
        <v>3</v>
      </c>
      <c r="AH43" s="140">
        <f>'Performance Analysis by Country'!AU43</f>
        <v>3</v>
      </c>
      <c r="AI43" s="140">
        <f>'Performance Analysis by Country'!AV43</f>
        <v>3</v>
      </c>
      <c r="AJ43" s="140" t="str">
        <f>'Performance Analysis by Country'!AX43</f>
        <v>*</v>
      </c>
      <c r="AK43" s="140">
        <f>'Performance Analysis by Country'!AY43</f>
        <v>4</v>
      </c>
      <c r="AL43" s="140">
        <f>'Performance Analysis by Country'!AZ43</f>
        <v>4</v>
      </c>
      <c r="AM43" s="128">
        <f>'Performance Analysis by Country'!BD43</f>
        <v>3</v>
      </c>
      <c r="AN43" s="128">
        <f>'Performance Analysis by Country'!BE43</f>
        <v>2</v>
      </c>
      <c r="AO43" s="128">
        <f>'Performance Analysis by Country'!BF43</f>
        <v>2</v>
      </c>
      <c r="AP43" s="128">
        <f>'Performance Analysis by Country'!BG43</f>
        <v>1</v>
      </c>
      <c r="AQ43" s="128">
        <f>'Performance Analysis by Country'!BH43</f>
        <v>1</v>
      </c>
      <c r="AR43" s="128">
        <f>'Performance Analysis by Country'!BI43</f>
        <v>2</v>
      </c>
      <c r="AS43" s="128" t="str">
        <f>'Performance Analysis by Country'!BJ43</f>
        <v>*</v>
      </c>
      <c r="AT43" s="128">
        <f>'Performance Analysis by Country'!BK43</f>
        <v>2</v>
      </c>
      <c r="AU43" s="128">
        <f>'Performance Analysis by Country'!BL43</f>
        <v>4</v>
      </c>
      <c r="AV43" s="128">
        <f>'Performance Analysis by Country'!BN43</f>
        <v>1</v>
      </c>
      <c r="AW43" s="128">
        <f>'Performance Analysis by Country'!BO43</f>
        <v>4</v>
      </c>
      <c r="AX43" s="128">
        <f>'Performance Analysis by Country'!BR43</f>
        <v>3</v>
      </c>
      <c r="AY43" s="252">
        <f>'Performance Analysis by Country'!BV43</f>
        <v>2</v>
      </c>
      <c r="AZ43" s="252">
        <f>'Performance Analysis by Country'!BW43</f>
        <v>2</v>
      </c>
      <c r="BA43" s="252">
        <f>'Performance Analysis by Country'!BX43</f>
        <v>2</v>
      </c>
      <c r="BB43" s="252">
        <f>'Performance Analysis by Country'!BY43</f>
        <v>3</v>
      </c>
      <c r="BC43" s="252">
        <f>'Performance Analysis by Country'!BZ43</f>
        <v>3</v>
      </c>
      <c r="BD43" s="252">
        <f>'Performance Analysis by Country'!CA43</f>
        <v>3</v>
      </c>
      <c r="BE43" s="252">
        <f>'Performance Analysis by Country'!CB43</f>
        <v>3</v>
      </c>
      <c r="BF43" s="260">
        <f>'Performance Analysis by Country'!CG43</f>
        <v>2</v>
      </c>
      <c r="BG43" s="260">
        <f>'Performance Analysis by Country'!CH43</f>
        <v>2</v>
      </c>
      <c r="BH43" s="260">
        <f>'Performance Analysis by Country'!CI43</f>
        <v>4</v>
      </c>
      <c r="BI43" s="260">
        <f>'Performance Analysis by Country'!CJ43</f>
        <v>3</v>
      </c>
      <c r="BJ43" s="260">
        <f>'Performance Analysis by Country'!CK43</f>
        <v>1</v>
      </c>
      <c r="BK43" s="260">
        <f>'Performance Analysis by Country'!CL43</f>
        <v>1</v>
      </c>
      <c r="BL43" s="260">
        <f>'Performance Analysis by Country'!CM43</f>
        <v>3</v>
      </c>
      <c r="BM43" s="260">
        <f>'Performance Analysis by Country'!CN43</f>
        <v>2</v>
      </c>
      <c r="BN43" s="260">
        <f>'Performance Analysis by Country'!CO43</f>
        <v>3</v>
      </c>
      <c r="BO43" s="260">
        <f>'Performance Analysis by Country'!CP43</f>
        <v>3</v>
      </c>
      <c r="BP43" s="260">
        <f>'Performance Analysis by Country'!CQ43</f>
        <v>2</v>
      </c>
      <c r="BQ43" s="140">
        <f>'Performance Analysis by Country'!CU43</f>
        <v>1</v>
      </c>
      <c r="BR43" s="140">
        <f>'Performance Analysis by Country'!CV43</f>
        <v>1</v>
      </c>
      <c r="BS43" s="140">
        <f>'Performance Analysis by Country'!CW43</f>
        <v>2</v>
      </c>
      <c r="BT43" s="236">
        <f>'Performance Analysis by Country'!CY43</f>
        <v>1</v>
      </c>
      <c r="BU43" s="100">
        <f t="shared" si="10"/>
        <v>2</v>
      </c>
      <c r="BV43" s="100">
        <f t="shared" si="11"/>
        <v>65</v>
      </c>
      <c r="BW43" s="273">
        <f t="shared" si="6"/>
        <v>0.97014925373134331</v>
      </c>
      <c r="BX43" s="274" t="str">
        <f t="shared" si="7"/>
        <v/>
      </c>
      <c r="BZ43" s="230">
        <f t="shared" si="12"/>
        <v>17</v>
      </c>
      <c r="CA43" s="235">
        <f t="shared" si="13"/>
        <v>18</v>
      </c>
      <c r="CB43" s="171">
        <f t="shared" si="14"/>
        <v>19</v>
      </c>
      <c r="CC43" s="232">
        <f t="shared" si="15"/>
        <v>11</v>
      </c>
      <c r="CD43" s="16"/>
      <c r="CE43" s="230">
        <f t="shared" si="8"/>
        <v>35</v>
      </c>
      <c r="CF43" s="232">
        <f t="shared" si="9"/>
        <v>30</v>
      </c>
    </row>
    <row r="44" spans="1:84" x14ac:dyDescent="0.25">
      <c r="A44" s="3" t="s">
        <v>77</v>
      </c>
      <c r="B44" s="406">
        <v>2013</v>
      </c>
      <c r="C44" s="418" t="s">
        <v>448</v>
      </c>
      <c r="D44" s="418" t="s">
        <v>400</v>
      </c>
      <c r="E44" s="407" t="s">
        <v>428</v>
      </c>
      <c r="F44" s="244">
        <f>'Performance Analysis by Country'!D44</f>
        <v>4</v>
      </c>
      <c r="G44" s="128">
        <f>'Performance Analysis by Country'!E44</f>
        <v>4</v>
      </c>
      <c r="H44" s="128">
        <f>'Performance Analysis by Country'!F44</f>
        <v>4</v>
      </c>
      <c r="I44" s="128">
        <f>'Performance Analysis by Country'!G44</f>
        <v>4</v>
      </c>
      <c r="J44" s="128">
        <f>'Performance Analysis by Country'!H44</f>
        <v>3</v>
      </c>
      <c r="K44" s="128">
        <f>'Performance Analysis by Country'!I44</f>
        <v>3</v>
      </c>
      <c r="L44" s="128" t="str">
        <f>'Performance Analysis by Country'!J44</f>
        <v>*</v>
      </c>
      <c r="M44" s="128" t="str">
        <f>'Performance Analysis by Country'!K44</f>
        <v>*</v>
      </c>
      <c r="N44" s="128">
        <f>'Performance Analysis by Country'!L44</f>
        <v>3</v>
      </c>
      <c r="O44" s="128">
        <f>'Performance Analysis by Country'!M44</f>
        <v>2</v>
      </c>
      <c r="P44" s="128">
        <f>'Performance Analysis by Country'!N44</f>
        <v>2</v>
      </c>
      <c r="Q44" s="128">
        <f>'Performance Analysis by Country'!O44</f>
        <v>3</v>
      </c>
      <c r="R44" s="126">
        <f>'Performance Analysis by Country'!S44</f>
        <v>3</v>
      </c>
      <c r="S44" s="126">
        <f>'Performance Analysis by Country'!V44</f>
        <v>2</v>
      </c>
      <c r="T44" s="126">
        <f>'Performance Analysis by Country'!W44</f>
        <v>1</v>
      </c>
      <c r="U44" s="126">
        <f>'Performance Analysis by Country'!X44</f>
        <v>2</v>
      </c>
      <c r="V44" s="127">
        <f>'Performance Analysis by Country'!AE44</f>
        <v>4</v>
      </c>
      <c r="W44" s="127">
        <f>'Performance Analysis by Country'!AF44</f>
        <v>2</v>
      </c>
      <c r="X44" s="127">
        <f>'Performance Analysis by Country'!AG44</f>
        <v>3</v>
      </c>
      <c r="Y44" s="127">
        <f>'Performance Analysis by Country'!AH44</f>
        <v>2</v>
      </c>
      <c r="Z44" s="127">
        <f>'Performance Analysis by Country'!AI44</f>
        <v>1</v>
      </c>
      <c r="AA44" s="127">
        <f>'Performance Analysis by Country'!AJ44</f>
        <v>2</v>
      </c>
      <c r="AB44" s="127">
        <f>'Performance Analysis by Country'!AK44</f>
        <v>1</v>
      </c>
      <c r="AC44" s="127">
        <f>'Performance Analysis by Country'!AL44</f>
        <v>2</v>
      </c>
      <c r="AD44" s="127">
        <f>'Performance Analysis by Country'!AM44</f>
        <v>2</v>
      </c>
      <c r="AE44" s="127">
        <f>'Performance Analysis by Country'!AN44</f>
        <v>4</v>
      </c>
      <c r="AF44" s="127">
        <f>'Performance Analysis by Country'!AO44</f>
        <v>2</v>
      </c>
      <c r="AG44" s="127">
        <f>'Performance Analysis by Country'!AP44</f>
        <v>3</v>
      </c>
      <c r="AH44" s="140">
        <f>'Performance Analysis by Country'!AU44</f>
        <v>4</v>
      </c>
      <c r="AI44" s="140">
        <f>'Performance Analysis by Country'!AV44</f>
        <v>3</v>
      </c>
      <c r="AJ44" s="140">
        <f>'Performance Analysis by Country'!AX44</f>
        <v>1</v>
      </c>
      <c r="AK44" s="140">
        <f>'Performance Analysis by Country'!AY44</f>
        <v>2</v>
      </c>
      <c r="AL44" s="140">
        <f>'Performance Analysis by Country'!AZ44</f>
        <v>2</v>
      </c>
      <c r="AM44" s="128">
        <f>'Performance Analysis by Country'!BD44</f>
        <v>1</v>
      </c>
      <c r="AN44" s="128">
        <f>'Performance Analysis by Country'!BE44</f>
        <v>4</v>
      </c>
      <c r="AO44" s="128">
        <f>'Performance Analysis by Country'!BF44</f>
        <v>3</v>
      </c>
      <c r="AP44" s="128">
        <f>'Performance Analysis by Country'!BG44</f>
        <v>4</v>
      </c>
      <c r="AQ44" s="128">
        <f>'Performance Analysis by Country'!BH44</f>
        <v>1</v>
      </c>
      <c r="AR44" s="128">
        <f>'Performance Analysis by Country'!BI44</f>
        <v>3</v>
      </c>
      <c r="AS44" s="128">
        <f>'Performance Analysis by Country'!BJ44</f>
        <v>4</v>
      </c>
      <c r="AT44" s="128">
        <f>'Performance Analysis by Country'!BK44</f>
        <v>2</v>
      </c>
      <c r="AU44" s="128">
        <f>'Performance Analysis by Country'!BL44</f>
        <v>2</v>
      </c>
      <c r="AV44" s="128">
        <f>'Performance Analysis by Country'!BN44</f>
        <v>3</v>
      </c>
      <c r="AW44" s="128">
        <f>'Performance Analysis by Country'!BO44</f>
        <v>2</v>
      </c>
      <c r="AX44" s="128">
        <f>'Performance Analysis by Country'!BR44</f>
        <v>3</v>
      </c>
      <c r="AY44" s="252">
        <f>'Performance Analysis by Country'!BV44</f>
        <v>3</v>
      </c>
      <c r="AZ44" s="252">
        <f>'Performance Analysis by Country'!BW44</f>
        <v>1</v>
      </c>
      <c r="BA44" s="252">
        <f>'Performance Analysis by Country'!BX44</f>
        <v>2</v>
      </c>
      <c r="BB44" s="252">
        <f>'Performance Analysis by Country'!BY44</f>
        <v>2</v>
      </c>
      <c r="BC44" s="252">
        <f>'Performance Analysis by Country'!BZ44</f>
        <v>1</v>
      </c>
      <c r="BD44" s="252">
        <f>'Performance Analysis by Country'!CA44</f>
        <v>2</v>
      </c>
      <c r="BE44" s="252">
        <f>'Performance Analysis by Country'!CB44</f>
        <v>3</v>
      </c>
      <c r="BF44" s="260">
        <f>'Performance Analysis by Country'!CG44</f>
        <v>1</v>
      </c>
      <c r="BG44" s="260">
        <f>'Performance Analysis by Country'!CH44</f>
        <v>1</v>
      </c>
      <c r="BH44" s="260">
        <f>'Performance Analysis by Country'!CI44</f>
        <v>3</v>
      </c>
      <c r="BI44" s="260">
        <f>'Performance Analysis by Country'!CJ44</f>
        <v>2</v>
      </c>
      <c r="BJ44" s="260">
        <f>'Performance Analysis by Country'!CK44</f>
        <v>1</v>
      </c>
      <c r="BK44" s="260">
        <f>'Performance Analysis by Country'!CL44</f>
        <v>1</v>
      </c>
      <c r="BL44" s="260">
        <f>'Performance Analysis by Country'!CM44</f>
        <v>2</v>
      </c>
      <c r="BM44" s="260">
        <f>'Performance Analysis by Country'!CN44</f>
        <v>3</v>
      </c>
      <c r="BN44" s="260">
        <f>'Performance Analysis by Country'!CO44</f>
        <v>4</v>
      </c>
      <c r="BO44" s="260">
        <f>'Performance Analysis by Country'!CP44</f>
        <v>1</v>
      </c>
      <c r="BP44" s="260">
        <f>'Performance Analysis by Country'!CQ44</f>
        <v>2</v>
      </c>
      <c r="BQ44" s="140">
        <f>'Performance Analysis by Country'!CU44</f>
        <v>4</v>
      </c>
      <c r="BR44" s="140">
        <f>'Performance Analysis by Country'!CV44</f>
        <v>2</v>
      </c>
      <c r="BS44" s="140">
        <f>'Performance Analysis by Country'!CW44</f>
        <v>2</v>
      </c>
      <c r="BT44" s="236">
        <f>'Performance Analysis by Country'!CY44</f>
        <v>3</v>
      </c>
      <c r="BU44" s="100">
        <f t="shared" si="10"/>
        <v>2</v>
      </c>
      <c r="BV44" s="100">
        <f t="shared" si="11"/>
        <v>65</v>
      </c>
      <c r="BW44" s="273">
        <f t="shared" si="6"/>
        <v>0.97014925373134331</v>
      </c>
      <c r="BX44" s="274" t="str">
        <f t="shared" si="7"/>
        <v/>
      </c>
      <c r="BZ44" s="230">
        <f t="shared" si="12"/>
        <v>13</v>
      </c>
      <c r="CA44" s="235">
        <f t="shared" si="13"/>
        <v>23</v>
      </c>
      <c r="CB44" s="171">
        <f t="shared" si="14"/>
        <v>17</v>
      </c>
      <c r="CC44" s="232">
        <f t="shared" si="15"/>
        <v>12</v>
      </c>
      <c r="CD44" s="16"/>
      <c r="CE44" s="230">
        <f t="shared" si="8"/>
        <v>36</v>
      </c>
      <c r="CF44" s="232">
        <f t="shared" si="9"/>
        <v>29</v>
      </c>
    </row>
    <row r="45" spans="1:84" x14ac:dyDescent="0.25">
      <c r="A45" s="5" t="s">
        <v>78</v>
      </c>
      <c r="B45" s="401">
        <v>2016</v>
      </c>
      <c r="C45" s="418" t="s">
        <v>448</v>
      </c>
      <c r="D45" s="418" t="s">
        <v>400</v>
      </c>
      <c r="E45" s="407" t="s">
        <v>427</v>
      </c>
      <c r="F45" s="244">
        <f>'Performance Analysis by Country'!D45</f>
        <v>1</v>
      </c>
      <c r="G45" s="128" t="str">
        <f>'Performance Analysis by Country'!E45</f>
        <v>*</v>
      </c>
      <c r="H45" s="128">
        <f>'Performance Analysis by Country'!F45</f>
        <v>2</v>
      </c>
      <c r="I45" s="128">
        <f>'Performance Analysis by Country'!G45</f>
        <v>1</v>
      </c>
      <c r="J45" s="128">
        <f>'Performance Analysis by Country'!H45</f>
        <v>1</v>
      </c>
      <c r="K45" s="128" t="str">
        <f>'Performance Analysis by Country'!I45</f>
        <v>*</v>
      </c>
      <c r="L45" s="128" t="str">
        <f>'Performance Analysis by Country'!J45</f>
        <v>*</v>
      </c>
      <c r="M45" s="128" t="str">
        <f>'Performance Analysis by Country'!K45</f>
        <v>*</v>
      </c>
      <c r="N45" s="128">
        <f>'Performance Analysis by Country'!L45</f>
        <v>1</v>
      </c>
      <c r="O45" s="128">
        <f>'Performance Analysis by Country'!M45</f>
        <v>1</v>
      </c>
      <c r="P45" s="128">
        <f>'Performance Analysis by Country'!N45</f>
        <v>1</v>
      </c>
      <c r="Q45" s="128">
        <f>'Performance Analysis by Country'!O45</f>
        <v>1</v>
      </c>
      <c r="R45" s="126" t="str">
        <f>'Performance Analysis by Country'!S45</f>
        <v>*</v>
      </c>
      <c r="S45" s="126">
        <f>'Performance Analysis by Country'!V45</f>
        <v>1</v>
      </c>
      <c r="T45" s="126">
        <f>'Performance Analysis by Country'!W45</f>
        <v>1</v>
      </c>
      <c r="U45" s="126">
        <f>'Performance Analysis by Country'!X45</f>
        <v>1</v>
      </c>
      <c r="V45" s="127" t="str">
        <f>'Performance Analysis by Country'!AE45</f>
        <v>*</v>
      </c>
      <c r="W45" s="127" t="str">
        <f>'Performance Analysis by Country'!AF45</f>
        <v>*</v>
      </c>
      <c r="X45" s="127">
        <f>'Performance Analysis by Country'!AG45</f>
        <v>2</v>
      </c>
      <c r="Y45" s="127" t="str">
        <f>'Performance Analysis by Country'!AH45</f>
        <v>*</v>
      </c>
      <c r="Z45" s="127" t="str">
        <f>'Performance Analysis by Country'!AI45</f>
        <v>*</v>
      </c>
      <c r="AA45" s="127" t="str">
        <f>'Performance Analysis by Country'!AJ45</f>
        <v>*</v>
      </c>
      <c r="AB45" s="127" t="str">
        <f>'Performance Analysis by Country'!AK45</f>
        <v>*</v>
      </c>
      <c r="AC45" s="127">
        <f>'Performance Analysis by Country'!AL45</f>
        <v>2</v>
      </c>
      <c r="AD45" s="127">
        <f>'Performance Analysis by Country'!AM45</f>
        <v>2</v>
      </c>
      <c r="AE45" s="127" t="str">
        <f>'Performance Analysis by Country'!AN45</f>
        <v>*</v>
      </c>
      <c r="AF45" s="127" t="str">
        <f>'Performance Analysis by Country'!AO45</f>
        <v>*</v>
      </c>
      <c r="AG45" s="127">
        <f>'Performance Analysis by Country'!AP45</f>
        <v>3</v>
      </c>
      <c r="AH45" s="140">
        <f>'Performance Analysis by Country'!AU45</f>
        <v>2</v>
      </c>
      <c r="AI45" s="140">
        <f>'Performance Analysis by Country'!AV45</f>
        <v>1</v>
      </c>
      <c r="AJ45" s="140">
        <f>'Performance Analysis by Country'!AX45</f>
        <v>1</v>
      </c>
      <c r="AK45" s="140">
        <f>'Performance Analysis by Country'!AY45</f>
        <v>3</v>
      </c>
      <c r="AL45" s="140">
        <f>'Performance Analysis by Country'!AZ45</f>
        <v>4</v>
      </c>
      <c r="AM45" s="128" t="str">
        <f>'Performance Analysis by Country'!BD45</f>
        <v>*</v>
      </c>
      <c r="AN45" s="128">
        <f>'Performance Analysis by Country'!BE45</f>
        <v>1</v>
      </c>
      <c r="AO45" s="128">
        <f>'Performance Analysis by Country'!BF45</f>
        <v>1</v>
      </c>
      <c r="AP45" s="128">
        <f>'Performance Analysis by Country'!BG45</f>
        <v>2</v>
      </c>
      <c r="AQ45" s="128">
        <f>'Performance Analysis by Country'!BH45</f>
        <v>4</v>
      </c>
      <c r="AR45" s="128">
        <f>'Performance Analysis by Country'!BI45</f>
        <v>3</v>
      </c>
      <c r="AS45" s="128">
        <f>'Performance Analysis by Country'!BJ45</f>
        <v>2</v>
      </c>
      <c r="AT45" s="128">
        <f>'Performance Analysis by Country'!BK45</f>
        <v>1</v>
      </c>
      <c r="AU45" s="128" t="str">
        <f>'Performance Analysis by Country'!BL45</f>
        <v>*</v>
      </c>
      <c r="AV45" s="128">
        <f>'Performance Analysis by Country'!BN45</f>
        <v>3</v>
      </c>
      <c r="AW45" s="128">
        <f>'Performance Analysis by Country'!BO45</f>
        <v>2</v>
      </c>
      <c r="AX45" s="128" t="str">
        <f>'Performance Analysis by Country'!BR45</f>
        <v>*</v>
      </c>
      <c r="AY45" s="252" t="str">
        <f>'Performance Analysis by Country'!BV45</f>
        <v>*</v>
      </c>
      <c r="AZ45" s="252" t="str">
        <f>'Performance Analysis by Country'!BW45</f>
        <v>*</v>
      </c>
      <c r="BA45" s="252" t="str">
        <f>'Performance Analysis by Country'!BX45</f>
        <v>*</v>
      </c>
      <c r="BB45" s="252" t="str">
        <f>'Performance Analysis by Country'!BY45</f>
        <v>*</v>
      </c>
      <c r="BC45" s="252">
        <f>'Performance Analysis by Country'!BZ45</f>
        <v>2</v>
      </c>
      <c r="BD45" s="252">
        <f>'Performance Analysis by Country'!CA45</f>
        <v>3</v>
      </c>
      <c r="BE45" s="252">
        <f>'Performance Analysis by Country'!CB45</f>
        <v>3</v>
      </c>
      <c r="BF45" s="260">
        <f>'Performance Analysis by Country'!CG45</f>
        <v>1</v>
      </c>
      <c r="BG45" s="260">
        <f>'Performance Analysis by Country'!CH45</f>
        <v>3</v>
      </c>
      <c r="BH45" s="260">
        <f>'Performance Analysis by Country'!CI45</f>
        <v>1</v>
      </c>
      <c r="BI45" s="260">
        <f>'Performance Analysis by Country'!CJ45</f>
        <v>2</v>
      </c>
      <c r="BJ45" s="260">
        <f>'Performance Analysis by Country'!CK45</f>
        <v>1</v>
      </c>
      <c r="BK45" s="260">
        <f>'Performance Analysis by Country'!CL45</f>
        <v>2</v>
      </c>
      <c r="BL45" s="260">
        <f>'Performance Analysis by Country'!CM45</f>
        <v>4</v>
      </c>
      <c r="BM45" s="260">
        <f>'Performance Analysis by Country'!CN45</f>
        <v>1</v>
      </c>
      <c r="BN45" s="260">
        <f>'Performance Analysis by Country'!CO45</f>
        <v>1</v>
      </c>
      <c r="BO45" s="260">
        <f>'Performance Analysis by Country'!CP45</f>
        <v>1</v>
      </c>
      <c r="BP45" s="260">
        <f>'Performance Analysis by Country'!CQ45</f>
        <v>2</v>
      </c>
      <c r="BQ45" s="140">
        <f>'Performance Analysis by Country'!CU45</f>
        <v>2</v>
      </c>
      <c r="BR45" s="140">
        <f>'Performance Analysis by Country'!CV45</f>
        <v>3</v>
      </c>
      <c r="BS45" s="140">
        <f>'Performance Analysis by Country'!CW45</f>
        <v>1</v>
      </c>
      <c r="BT45" s="236">
        <f>'Performance Analysis by Country'!CY45</f>
        <v>2</v>
      </c>
      <c r="BU45" s="101">
        <f t="shared" si="10"/>
        <v>20</v>
      </c>
      <c r="BV45" s="101">
        <f t="shared" si="11"/>
        <v>47</v>
      </c>
      <c r="BW45" s="277">
        <f t="shared" si="6"/>
        <v>0.70149253731343286</v>
      </c>
      <c r="BX45" s="276">
        <f t="shared" si="7"/>
        <v>1</v>
      </c>
      <c r="BZ45" s="230">
        <f t="shared" si="12"/>
        <v>22</v>
      </c>
      <c r="CA45" s="235">
        <f t="shared" si="13"/>
        <v>14</v>
      </c>
      <c r="CB45" s="171">
        <f t="shared" si="14"/>
        <v>8</v>
      </c>
      <c r="CC45" s="232">
        <f t="shared" si="15"/>
        <v>3</v>
      </c>
      <c r="CD45" s="16"/>
      <c r="CE45" s="230">
        <f t="shared" si="8"/>
        <v>36</v>
      </c>
      <c r="CF45" s="232">
        <f t="shared" si="9"/>
        <v>11</v>
      </c>
    </row>
    <row r="46" spans="1:84" x14ac:dyDescent="0.25">
      <c r="A46" s="3" t="s">
        <v>79</v>
      </c>
      <c r="B46" s="406">
        <v>2010</v>
      </c>
      <c r="C46" s="418" t="s">
        <v>446</v>
      </c>
      <c r="D46" s="418" t="s">
        <v>402</v>
      </c>
      <c r="E46" s="407" t="s">
        <v>429</v>
      </c>
      <c r="F46" s="244">
        <f>'Performance Analysis by Country'!D46</f>
        <v>4</v>
      </c>
      <c r="G46" s="128">
        <f>'Performance Analysis by Country'!E46</f>
        <v>3</v>
      </c>
      <c r="H46" s="128">
        <f>'Performance Analysis by Country'!F46</f>
        <v>2</v>
      </c>
      <c r="I46" s="128">
        <f>'Performance Analysis by Country'!G46</f>
        <v>1</v>
      </c>
      <c r="J46" s="128">
        <f>'Performance Analysis by Country'!H46</f>
        <v>3</v>
      </c>
      <c r="K46" s="128">
        <f>'Performance Analysis by Country'!I46</f>
        <v>3</v>
      </c>
      <c r="L46" s="128">
        <f>'Performance Analysis by Country'!J46</f>
        <v>3</v>
      </c>
      <c r="M46" s="128">
        <f>'Performance Analysis by Country'!K46</f>
        <v>1</v>
      </c>
      <c r="N46" s="128">
        <f>'Performance Analysis by Country'!L46</f>
        <v>3</v>
      </c>
      <c r="O46" s="128">
        <f>'Performance Analysis by Country'!M46</f>
        <v>4</v>
      </c>
      <c r="P46" s="128">
        <f>'Performance Analysis by Country'!N46</f>
        <v>1</v>
      </c>
      <c r="Q46" s="128">
        <f>'Performance Analysis by Country'!O46</f>
        <v>4</v>
      </c>
      <c r="R46" s="126">
        <f>'Performance Analysis by Country'!S46</f>
        <v>3</v>
      </c>
      <c r="S46" s="126">
        <f>'Performance Analysis by Country'!V46</f>
        <v>4</v>
      </c>
      <c r="T46" s="126">
        <f>'Performance Analysis by Country'!W46</f>
        <v>1</v>
      </c>
      <c r="U46" s="126">
        <f>'Performance Analysis by Country'!X46</f>
        <v>1</v>
      </c>
      <c r="V46" s="127" t="str">
        <f>'Performance Analysis by Country'!AE46</f>
        <v>*</v>
      </c>
      <c r="W46" s="127">
        <f>'Performance Analysis by Country'!AF46</f>
        <v>3</v>
      </c>
      <c r="X46" s="127">
        <f>'Performance Analysis by Country'!AG46</f>
        <v>4</v>
      </c>
      <c r="Y46" s="127">
        <f>'Performance Analysis by Country'!AH46</f>
        <v>3</v>
      </c>
      <c r="Z46" s="127">
        <f>'Performance Analysis by Country'!AI46</f>
        <v>1</v>
      </c>
      <c r="AA46" s="127">
        <f>'Performance Analysis by Country'!AJ46</f>
        <v>2</v>
      </c>
      <c r="AB46" s="127" t="str">
        <f>'Performance Analysis by Country'!AK46</f>
        <v>*</v>
      </c>
      <c r="AC46" s="127">
        <f>'Performance Analysis by Country'!AL46</f>
        <v>3</v>
      </c>
      <c r="AD46" s="127">
        <f>'Performance Analysis by Country'!AM46</f>
        <v>3</v>
      </c>
      <c r="AE46" s="127">
        <f>'Performance Analysis by Country'!AN46</f>
        <v>3</v>
      </c>
      <c r="AF46" s="127">
        <f>'Performance Analysis by Country'!AO46</f>
        <v>4</v>
      </c>
      <c r="AG46" s="127">
        <f>'Performance Analysis by Country'!AP46</f>
        <v>3</v>
      </c>
      <c r="AH46" s="140">
        <f>'Performance Analysis by Country'!AU46</f>
        <v>4</v>
      </c>
      <c r="AI46" s="140">
        <f>'Performance Analysis by Country'!AV46</f>
        <v>3</v>
      </c>
      <c r="AJ46" s="140">
        <f>'Performance Analysis by Country'!AX46</f>
        <v>4</v>
      </c>
      <c r="AK46" s="140">
        <f>'Performance Analysis by Country'!AY46</f>
        <v>3</v>
      </c>
      <c r="AL46" s="140">
        <f>'Performance Analysis by Country'!AZ46</f>
        <v>3</v>
      </c>
      <c r="AM46" s="128">
        <f>'Performance Analysis by Country'!BD46</f>
        <v>3</v>
      </c>
      <c r="AN46" s="128">
        <f>'Performance Analysis by Country'!BE46</f>
        <v>4</v>
      </c>
      <c r="AO46" s="128">
        <f>'Performance Analysis by Country'!BF46</f>
        <v>4</v>
      </c>
      <c r="AP46" s="128">
        <f>'Performance Analysis by Country'!BG46</f>
        <v>3</v>
      </c>
      <c r="AQ46" s="128">
        <f>'Performance Analysis by Country'!BH46</f>
        <v>4</v>
      </c>
      <c r="AR46" s="128">
        <f>'Performance Analysis by Country'!BI46</f>
        <v>3</v>
      </c>
      <c r="AS46" s="128">
        <f>'Performance Analysis by Country'!BJ46</f>
        <v>4</v>
      </c>
      <c r="AT46" s="128">
        <f>'Performance Analysis by Country'!BK46</f>
        <v>3</v>
      </c>
      <c r="AU46" s="128">
        <f>'Performance Analysis by Country'!BL46</f>
        <v>4</v>
      </c>
      <c r="AV46" s="128">
        <f>'Performance Analysis by Country'!BN46</f>
        <v>3</v>
      </c>
      <c r="AW46" s="128">
        <f>'Performance Analysis by Country'!BO46</f>
        <v>4</v>
      </c>
      <c r="AX46" s="128">
        <f>'Performance Analysis by Country'!BR46</f>
        <v>4</v>
      </c>
      <c r="AY46" s="252">
        <f>'Performance Analysis by Country'!BV46</f>
        <v>4</v>
      </c>
      <c r="AZ46" s="252">
        <f>'Performance Analysis by Country'!BW46</f>
        <v>3</v>
      </c>
      <c r="BA46" s="252" t="str">
        <f>'Performance Analysis by Country'!BX46</f>
        <v>*</v>
      </c>
      <c r="BB46" s="252">
        <f>'Performance Analysis by Country'!BY46</f>
        <v>4</v>
      </c>
      <c r="BC46" s="252">
        <f>'Performance Analysis by Country'!BZ46</f>
        <v>3</v>
      </c>
      <c r="BD46" s="252">
        <f>'Performance Analysis by Country'!CA46</f>
        <v>2</v>
      </c>
      <c r="BE46" s="252">
        <f>'Performance Analysis by Country'!CB46</f>
        <v>4</v>
      </c>
      <c r="BF46" s="260">
        <f>'Performance Analysis by Country'!CG46</f>
        <v>4</v>
      </c>
      <c r="BG46" s="260">
        <f>'Performance Analysis by Country'!CH46</f>
        <v>4</v>
      </c>
      <c r="BH46" s="260">
        <f>'Performance Analysis by Country'!CI46</f>
        <v>2</v>
      </c>
      <c r="BI46" s="260">
        <f>'Performance Analysis by Country'!CJ46</f>
        <v>4</v>
      </c>
      <c r="BJ46" s="260">
        <f>'Performance Analysis by Country'!CK46</f>
        <v>3</v>
      </c>
      <c r="BK46" s="260">
        <f>'Performance Analysis by Country'!CL46</f>
        <v>4</v>
      </c>
      <c r="BL46" s="260">
        <f>'Performance Analysis by Country'!CM46</f>
        <v>4</v>
      </c>
      <c r="BM46" s="260">
        <f>'Performance Analysis by Country'!CN46</f>
        <v>1</v>
      </c>
      <c r="BN46" s="260">
        <f>'Performance Analysis by Country'!CO46</f>
        <v>1</v>
      </c>
      <c r="BO46" s="260">
        <f>'Performance Analysis by Country'!CP46</f>
        <v>2</v>
      </c>
      <c r="BP46" s="260">
        <f>'Performance Analysis by Country'!CQ46</f>
        <v>4</v>
      </c>
      <c r="BQ46" s="140">
        <f>'Performance Analysis by Country'!CU46</f>
        <v>4</v>
      </c>
      <c r="BR46" s="140">
        <f>'Performance Analysis by Country'!CV46</f>
        <v>4</v>
      </c>
      <c r="BS46" s="140">
        <f>'Performance Analysis by Country'!CW46</f>
        <v>4</v>
      </c>
      <c r="BT46" s="236">
        <f>'Performance Analysis by Country'!CY46</f>
        <v>3</v>
      </c>
      <c r="BU46" s="100">
        <f t="shared" si="10"/>
        <v>3</v>
      </c>
      <c r="BV46" s="100">
        <f t="shared" si="11"/>
        <v>64</v>
      </c>
      <c r="BW46" s="273">
        <f t="shared" si="6"/>
        <v>0.95522388059701491</v>
      </c>
      <c r="BX46" s="274" t="str">
        <f t="shared" si="7"/>
        <v/>
      </c>
      <c r="BZ46" s="230">
        <f t="shared" si="12"/>
        <v>8</v>
      </c>
      <c r="CA46" s="235">
        <f t="shared" si="13"/>
        <v>5</v>
      </c>
      <c r="CB46" s="171">
        <f t="shared" si="14"/>
        <v>24</v>
      </c>
      <c r="CC46" s="232">
        <f t="shared" si="15"/>
        <v>27</v>
      </c>
      <c r="CD46" s="16"/>
      <c r="CE46" s="230">
        <f t="shared" si="8"/>
        <v>13</v>
      </c>
      <c r="CF46" s="232">
        <f t="shared" si="9"/>
        <v>51</v>
      </c>
    </row>
    <row r="47" spans="1:84" x14ac:dyDescent="0.25">
      <c r="A47" s="3" t="s">
        <v>80</v>
      </c>
      <c r="B47" s="406">
        <v>2014</v>
      </c>
      <c r="C47" s="418" t="s">
        <v>448</v>
      </c>
      <c r="D47" s="418" t="s">
        <v>400</v>
      </c>
      <c r="E47" s="407" t="s">
        <v>429</v>
      </c>
      <c r="F47" s="244">
        <f>'Performance Analysis by Country'!D47</f>
        <v>4</v>
      </c>
      <c r="G47" s="128">
        <f>'Performance Analysis by Country'!E47</f>
        <v>2</v>
      </c>
      <c r="H47" s="128">
        <f>'Performance Analysis by Country'!F47</f>
        <v>3</v>
      </c>
      <c r="I47" s="128">
        <f>'Performance Analysis by Country'!G47</f>
        <v>1</v>
      </c>
      <c r="J47" s="128">
        <f>'Performance Analysis by Country'!H47</f>
        <v>2</v>
      </c>
      <c r="K47" s="128">
        <f>'Performance Analysis by Country'!I47</f>
        <v>2</v>
      </c>
      <c r="L47" s="128">
        <f>'Performance Analysis by Country'!J47</f>
        <v>4</v>
      </c>
      <c r="M47" s="128">
        <f>'Performance Analysis by Country'!K47</f>
        <v>2</v>
      </c>
      <c r="N47" s="128">
        <f>'Performance Analysis by Country'!L47</f>
        <v>3</v>
      </c>
      <c r="O47" s="128">
        <f>'Performance Analysis by Country'!M47</f>
        <v>3</v>
      </c>
      <c r="P47" s="128">
        <f>'Performance Analysis by Country'!N47</f>
        <v>3</v>
      </c>
      <c r="Q47" s="128">
        <f>'Performance Analysis by Country'!O47</f>
        <v>3</v>
      </c>
      <c r="R47" s="126">
        <f>'Performance Analysis by Country'!S47</f>
        <v>3</v>
      </c>
      <c r="S47" s="126">
        <f>'Performance Analysis by Country'!V47</f>
        <v>1</v>
      </c>
      <c r="T47" s="126">
        <f>'Performance Analysis by Country'!W47</f>
        <v>1</v>
      </c>
      <c r="U47" s="126">
        <f>'Performance Analysis by Country'!X47</f>
        <v>2</v>
      </c>
      <c r="V47" s="127">
        <f>'Performance Analysis by Country'!AE47</f>
        <v>2</v>
      </c>
      <c r="W47" s="127">
        <f>'Performance Analysis by Country'!AF47</f>
        <v>3</v>
      </c>
      <c r="X47" s="127">
        <f>'Performance Analysis by Country'!AG47</f>
        <v>4</v>
      </c>
      <c r="Y47" s="127">
        <f>'Performance Analysis by Country'!AH47</f>
        <v>2</v>
      </c>
      <c r="Z47" s="127">
        <f>'Performance Analysis by Country'!AI47</f>
        <v>1</v>
      </c>
      <c r="AA47" s="127">
        <f>'Performance Analysis by Country'!AJ47</f>
        <v>3</v>
      </c>
      <c r="AB47" s="127" t="str">
        <f>'Performance Analysis by Country'!AK47</f>
        <v>*</v>
      </c>
      <c r="AC47" s="127">
        <f>'Performance Analysis by Country'!AL47</f>
        <v>3</v>
      </c>
      <c r="AD47" s="127">
        <f>'Performance Analysis by Country'!AM47</f>
        <v>3</v>
      </c>
      <c r="AE47" s="127">
        <f>'Performance Analysis by Country'!AN47</f>
        <v>3</v>
      </c>
      <c r="AF47" s="127">
        <f>'Performance Analysis by Country'!AO47</f>
        <v>4</v>
      </c>
      <c r="AG47" s="127">
        <f>'Performance Analysis by Country'!AP47</f>
        <v>2</v>
      </c>
      <c r="AH47" s="140">
        <f>'Performance Analysis by Country'!AU47</f>
        <v>4</v>
      </c>
      <c r="AI47" s="140">
        <f>'Performance Analysis by Country'!AV47</f>
        <v>1</v>
      </c>
      <c r="AJ47" s="140">
        <f>'Performance Analysis by Country'!AX47</f>
        <v>1</v>
      </c>
      <c r="AK47" s="140">
        <f>'Performance Analysis by Country'!AY47</f>
        <v>4</v>
      </c>
      <c r="AL47" s="140">
        <f>'Performance Analysis by Country'!AZ47</f>
        <v>4</v>
      </c>
      <c r="AM47" s="128">
        <f>'Performance Analysis by Country'!BD47</f>
        <v>4</v>
      </c>
      <c r="AN47" s="128">
        <f>'Performance Analysis by Country'!BE47</f>
        <v>4</v>
      </c>
      <c r="AO47" s="128">
        <f>'Performance Analysis by Country'!BF47</f>
        <v>4</v>
      </c>
      <c r="AP47" s="128">
        <f>'Performance Analysis by Country'!BG47</f>
        <v>4</v>
      </c>
      <c r="AQ47" s="128">
        <f>'Performance Analysis by Country'!BH47</f>
        <v>2</v>
      </c>
      <c r="AR47" s="128">
        <f>'Performance Analysis by Country'!BI47</f>
        <v>3</v>
      </c>
      <c r="AS47" s="128">
        <f>'Performance Analysis by Country'!BJ47</f>
        <v>4</v>
      </c>
      <c r="AT47" s="128">
        <f>'Performance Analysis by Country'!BK47</f>
        <v>1</v>
      </c>
      <c r="AU47" s="128">
        <f>'Performance Analysis by Country'!BL47</f>
        <v>3</v>
      </c>
      <c r="AV47" s="128">
        <f>'Performance Analysis by Country'!BN47</f>
        <v>4</v>
      </c>
      <c r="AW47" s="128">
        <f>'Performance Analysis by Country'!BO47</f>
        <v>4</v>
      </c>
      <c r="AX47" s="128">
        <f>'Performance Analysis by Country'!BR47</f>
        <v>4</v>
      </c>
      <c r="AY47" s="252">
        <f>'Performance Analysis by Country'!BV47</f>
        <v>2</v>
      </c>
      <c r="AZ47" s="252">
        <f>'Performance Analysis by Country'!BW47</f>
        <v>2</v>
      </c>
      <c r="BA47" s="252" t="str">
        <f>'Performance Analysis by Country'!BX47</f>
        <v>*</v>
      </c>
      <c r="BB47" s="252">
        <f>'Performance Analysis by Country'!BY47</f>
        <v>4</v>
      </c>
      <c r="BC47" s="252">
        <f>'Performance Analysis by Country'!BZ47</f>
        <v>2</v>
      </c>
      <c r="BD47" s="252">
        <f>'Performance Analysis by Country'!CA47</f>
        <v>1</v>
      </c>
      <c r="BE47" s="252">
        <f>'Performance Analysis by Country'!CB47</f>
        <v>3</v>
      </c>
      <c r="BF47" s="260">
        <f>'Performance Analysis by Country'!CG47</f>
        <v>2</v>
      </c>
      <c r="BG47" s="260">
        <f>'Performance Analysis by Country'!CH47</f>
        <v>1</v>
      </c>
      <c r="BH47" s="260">
        <f>'Performance Analysis by Country'!CI47</f>
        <v>4</v>
      </c>
      <c r="BI47" s="260">
        <f>'Performance Analysis by Country'!CJ47</f>
        <v>3</v>
      </c>
      <c r="BJ47" s="260">
        <f>'Performance Analysis by Country'!CK47</f>
        <v>2</v>
      </c>
      <c r="BK47" s="260">
        <f>'Performance Analysis by Country'!CL47</f>
        <v>4</v>
      </c>
      <c r="BL47" s="260">
        <f>'Performance Analysis by Country'!CM47</f>
        <v>2</v>
      </c>
      <c r="BM47" s="260">
        <f>'Performance Analysis by Country'!CN47</f>
        <v>4</v>
      </c>
      <c r="BN47" s="260">
        <f>'Performance Analysis by Country'!CO47</f>
        <v>3</v>
      </c>
      <c r="BO47" s="260">
        <f>'Performance Analysis by Country'!CP47</f>
        <v>3</v>
      </c>
      <c r="BP47" s="260">
        <f>'Performance Analysis by Country'!CQ47</f>
        <v>3</v>
      </c>
      <c r="BQ47" s="140">
        <f>'Performance Analysis by Country'!CU47</f>
        <v>4</v>
      </c>
      <c r="BR47" s="140">
        <f>'Performance Analysis by Country'!CV47</f>
        <v>4</v>
      </c>
      <c r="BS47" s="140">
        <f>'Performance Analysis by Country'!CW47</f>
        <v>2</v>
      </c>
      <c r="BT47" s="236">
        <f>'Performance Analysis by Country'!CY47</f>
        <v>3</v>
      </c>
      <c r="BU47" s="100">
        <f t="shared" si="10"/>
        <v>2</v>
      </c>
      <c r="BV47" s="100">
        <f t="shared" si="11"/>
        <v>65</v>
      </c>
      <c r="BW47" s="273">
        <f t="shared" si="6"/>
        <v>0.97014925373134331</v>
      </c>
      <c r="BX47" s="274" t="str">
        <f t="shared" si="7"/>
        <v/>
      </c>
      <c r="BZ47" s="230">
        <f t="shared" si="12"/>
        <v>9</v>
      </c>
      <c r="CA47" s="235">
        <f t="shared" si="13"/>
        <v>16</v>
      </c>
      <c r="CB47" s="171">
        <f t="shared" si="14"/>
        <v>19</v>
      </c>
      <c r="CC47" s="232">
        <f t="shared" si="15"/>
        <v>21</v>
      </c>
      <c r="CD47" s="16"/>
      <c r="CE47" s="230">
        <f t="shared" si="8"/>
        <v>25</v>
      </c>
      <c r="CF47" s="232">
        <f t="shared" si="9"/>
        <v>40</v>
      </c>
    </row>
    <row r="48" spans="1:84" x14ac:dyDescent="0.25">
      <c r="A48" s="3" t="s">
        <v>81</v>
      </c>
      <c r="B48" s="406">
        <v>2011</v>
      </c>
      <c r="C48" s="418" t="s">
        <v>445</v>
      </c>
      <c r="D48" s="418" t="s">
        <v>401</v>
      </c>
      <c r="E48" s="407" t="s">
        <v>427</v>
      </c>
      <c r="F48" s="244">
        <f>'Performance Analysis by Country'!D48</f>
        <v>4</v>
      </c>
      <c r="G48" s="128">
        <f>'Performance Analysis by Country'!E48</f>
        <v>3</v>
      </c>
      <c r="H48" s="128">
        <f>'Performance Analysis by Country'!F48</f>
        <v>4</v>
      </c>
      <c r="I48" s="128">
        <f>'Performance Analysis by Country'!G48</f>
        <v>1</v>
      </c>
      <c r="J48" s="128">
        <f>'Performance Analysis by Country'!H48</f>
        <v>4</v>
      </c>
      <c r="K48" s="128">
        <f>'Performance Analysis by Country'!I48</f>
        <v>4</v>
      </c>
      <c r="L48" s="128">
        <f>'Performance Analysis by Country'!J48</f>
        <v>4</v>
      </c>
      <c r="M48" s="128">
        <f>'Performance Analysis by Country'!K48</f>
        <v>1</v>
      </c>
      <c r="N48" s="128">
        <f>'Performance Analysis by Country'!L48</f>
        <v>3</v>
      </c>
      <c r="O48" s="128">
        <f>'Performance Analysis by Country'!M48</f>
        <v>4</v>
      </c>
      <c r="P48" s="128">
        <f>'Performance Analysis by Country'!N48</f>
        <v>3</v>
      </c>
      <c r="Q48" s="128">
        <f>'Performance Analysis by Country'!O48</f>
        <v>4</v>
      </c>
      <c r="R48" s="126" t="str">
        <f>'Performance Analysis by Country'!S48</f>
        <v>*</v>
      </c>
      <c r="S48" s="126">
        <f>'Performance Analysis by Country'!V48</f>
        <v>3</v>
      </c>
      <c r="T48" s="126">
        <f>'Performance Analysis by Country'!W48</f>
        <v>1</v>
      </c>
      <c r="U48" s="126">
        <f>'Performance Analysis by Country'!X48</f>
        <v>4</v>
      </c>
      <c r="V48" s="127">
        <f>'Performance Analysis by Country'!AE48</f>
        <v>4</v>
      </c>
      <c r="W48" s="127">
        <f>'Performance Analysis by Country'!AF48</f>
        <v>1</v>
      </c>
      <c r="X48" s="127">
        <f>'Performance Analysis by Country'!AG48</f>
        <v>2</v>
      </c>
      <c r="Y48" s="127">
        <f>'Performance Analysis by Country'!AH48</f>
        <v>4</v>
      </c>
      <c r="Z48" s="127">
        <f>'Performance Analysis by Country'!AI48</f>
        <v>2</v>
      </c>
      <c r="AA48" s="127">
        <f>'Performance Analysis by Country'!AJ48</f>
        <v>4</v>
      </c>
      <c r="AB48" s="127">
        <f>'Performance Analysis by Country'!AK48</f>
        <v>4</v>
      </c>
      <c r="AC48" s="127">
        <f>'Performance Analysis by Country'!AL48</f>
        <v>4</v>
      </c>
      <c r="AD48" s="127">
        <f>'Performance Analysis by Country'!AM48</f>
        <v>4</v>
      </c>
      <c r="AE48" s="127">
        <f>'Performance Analysis by Country'!AN48</f>
        <v>4</v>
      </c>
      <c r="AF48" s="127">
        <f>'Performance Analysis by Country'!AO48</f>
        <v>4</v>
      </c>
      <c r="AG48" s="127">
        <f>'Performance Analysis by Country'!AP48</f>
        <v>3</v>
      </c>
      <c r="AH48" s="140">
        <f>'Performance Analysis by Country'!AU48</f>
        <v>2</v>
      </c>
      <c r="AI48" s="140">
        <f>'Performance Analysis by Country'!AV48</f>
        <v>3</v>
      </c>
      <c r="AJ48" s="140">
        <f>'Performance Analysis by Country'!AX48</f>
        <v>1</v>
      </c>
      <c r="AK48" s="140">
        <f>'Performance Analysis by Country'!AY48</f>
        <v>1</v>
      </c>
      <c r="AL48" s="140">
        <f>'Performance Analysis by Country'!AZ48</f>
        <v>4</v>
      </c>
      <c r="AM48" s="128">
        <f>'Performance Analysis by Country'!BD48</f>
        <v>3</v>
      </c>
      <c r="AN48" s="128">
        <f>'Performance Analysis by Country'!BE48</f>
        <v>2</v>
      </c>
      <c r="AO48" s="128">
        <f>'Performance Analysis by Country'!BF48</f>
        <v>4</v>
      </c>
      <c r="AP48" s="128">
        <f>'Performance Analysis by Country'!BG48</f>
        <v>1</v>
      </c>
      <c r="AQ48" s="128">
        <f>'Performance Analysis by Country'!BH48</f>
        <v>3</v>
      </c>
      <c r="AR48" s="128">
        <f>'Performance Analysis by Country'!BI48</f>
        <v>4</v>
      </c>
      <c r="AS48" s="128">
        <f>'Performance Analysis by Country'!BJ48</f>
        <v>2</v>
      </c>
      <c r="AT48" s="128">
        <f>'Performance Analysis by Country'!BK48</f>
        <v>4</v>
      </c>
      <c r="AU48" s="128">
        <f>'Performance Analysis by Country'!BL48</f>
        <v>1</v>
      </c>
      <c r="AV48" s="128">
        <f>'Performance Analysis by Country'!BN48</f>
        <v>4</v>
      </c>
      <c r="AW48" s="128">
        <f>'Performance Analysis by Country'!BO48</f>
        <v>2</v>
      </c>
      <c r="AX48" s="128">
        <f>'Performance Analysis by Country'!BR48</f>
        <v>3</v>
      </c>
      <c r="AY48" s="252">
        <f>'Performance Analysis by Country'!BV48</f>
        <v>4</v>
      </c>
      <c r="AZ48" s="252">
        <f>'Performance Analysis by Country'!BW48</f>
        <v>4</v>
      </c>
      <c r="BA48" s="252">
        <f>'Performance Analysis by Country'!BX48</f>
        <v>2</v>
      </c>
      <c r="BB48" s="252">
        <f>'Performance Analysis by Country'!BY48</f>
        <v>3</v>
      </c>
      <c r="BC48" s="252">
        <f>'Performance Analysis by Country'!BZ48</f>
        <v>3</v>
      </c>
      <c r="BD48" s="252">
        <f>'Performance Analysis by Country'!CA48</f>
        <v>4</v>
      </c>
      <c r="BE48" s="252" t="str">
        <f>'Performance Analysis by Country'!CB48</f>
        <v>*</v>
      </c>
      <c r="BF48" s="260">
        <f>'Performance Analysis by Country'!CG48</f>
        <v>2</v>
      </c>
      <c r="BG48" s="260">
        <f>'Performance Analysis by Country'!CH48</f>
        <v>4</v>
      </c>
      <c r="BH48" s="260">
        <f>'Performance Analysis by Country'!CI48</f>
        <v>2</v>
      </c>
      <c r="BI48" s="260">
        <f>'Performance Analysis by Country'!CJ48</f>
        <v>4</v>
      </c>
      <c r="BJ48" s="260">
        <f>'Performance Analysis by Country'!CK48</f>
        <v>3</v>
      </c>
      <c r="BK48" s="260">
        <f>'Performance Analysis by Country'!CL48</f>
        <v>3</v>
      </c>
      <c r="BL48" s="260">
        <f>'Performance Analysis by Country'!CM48</f>
        <v>3</v>
      </c>
      <c r="BM48" s="260">
        <f>'Performance Analysis by Country'!CN48</f>
        <v>3</v>
      </c>
      <c r="BN48" s="260">
        <f>'Performance Analysis by Country'!CO48</f>
        <v>2</v>
      </c>
      <c r="BO48" s="260">
        <f>'Performance Analysis by Country'!CP48</f>
        <v>4</v>
      </c>
      <c r="BP48" s="260">
        <f>'Performance Analysis by Country'!CQ48</f>
        <v>2</v>
      </c>
      <c r="BQ48" s="140">
        <f>'Performance Analysis by Country'!CU48</f>
        <v>1</v>
      </c>
      <c r="BR48" s="140">
        <f>'Performance Analysis by Country'!CV48</f>
        <v>4</v>
      </c>
      <c r="BS48" s="140">
        <f>'Performance Analysis by Country'!CW48</f>
        <v>3</v>
      </c>
      <c r="BT48" s="236">
        <f>'Performance Analysis by Country'!CY48</f>
        <v>3</v>
      </c>
      <c r="BU48" s="100">
        <f t="shared" si="10"/>
        <v>2</v>
      </c>
      <c r="BV48" s="100">
        <f t="shared" si="11"/>
        <v>65</v>
      </c>
      <c r="BW48" s="273">
        <f t="shared" si="6"/>
        <v>0.97014925373134331</v>
      </c>
      <c r="BX48" s="274" t="str">
        <f t="shared" si="7"/>
        <v/>
      </c>
      <c r="BZ48" s="230">
        <f t="shared" si="12"/>
        <v>9</v>
      </c>
      <c r="CA48" s="235">
        <f t="shared" si="13"/>
        <v>11</v>
      </c>
      <c r="CB48" s="171">
        <f t="shared" si="14"/>
        <v>17</v>
      </c>
      <c r="CC48" s="232">
        <f t="shared" si="15"/>
        <v>28</v>
      </c>
      <c r="CD48" s="16"/>
      <c r="CE48" s="230">
        <f t="shared" si="8"/>
        <v>20</v>
      </c>
      <c r="CF48" s="232">
        <f t="shared" si="9"/>
        <v>45</v>
      </c>
    </row>
    <row r="49" spans="1:84" x14ac:dyDescent="0.25">
      <c r="A49" s="3" t="s">
        <v>82</v>
      </c>
      <c r="B49" s="406">
        <v>2011</v>
      </c>
      <c r="C49" s="418" t="s">
        <v>444</v>
      </c>
      <c r="D49" s="418" t="s">
        <v>401</v>
      </c>
      <c r="E49" s="407" t="s">
        <v>429</v>
      </c>
      <c r="F49" s="244">
        <f>'Performance Analysis by Country'!D49</f>
        <v>4</v>
      </c>
      <c r="G49" s="128">
        <f>'Performance Analysis by Country'!E49</f>
        <v>3</v>
      </c>
      <c r="H49" s="128">
        <f>'Performance Analysis by Country'!F49</f>
        <v>3</v>
      </c>
      <c r="I49" s="128">
        <f>'Performance Analysis by Country'!G49</f>
        <v>1</v>
      </c>
      <c r="J49" s="128">
        <f>'Performance Analysis by Country'!H49</f>
        <v>4</v>
      </c>
      <c r="K49" s="128">
        <f>'Performance Analysis by Country'!I49</f>
        <v>3</v>
      </c>
      <c r="L49" s="128" t="str">
        <f>'Performance Analysis by Country'!J49</f>
        <v>*</v>
      </c>
      <c r="M49" s="128" t="str">
        <f>'Performance Analysis by Country'!K49</f>
        <v>*</v>
      </c>
      <c r="N49" s="128">
        <f>'Performance Analysis by Country'!L49</f>
        <v>3</v>
      </c>
      <c r="O49" s="128">
        <f>'Performance Analysis by Country'!M49</f>
        <v>4</v>
      </c>
      <c r="P49" s="128">
        <f>'Performance Analysis by Country'!N49</f>
        <v>4</v>
      </c>
      <c r="Q49" s="128">
        <f>'Performance Analysis by Country'!O49</f>
        <v>1</v>
      </c>
      <c r="R49" s="126" t="str">
        <f>'Performance Analysis by Country'!S49</f>
        <v>*</v>
      </c>
      <c r="S49" s="126">
        <f>'Performance Analysis by Country'!V49</f>
        <v>4</v>
      </c>
      <c r="T49" s="126">
        <f>'Performance Analysis by Country'!W49</f>
        <v>4</v>
      </c>
      <c r="U49" s="126">
        <f>'Performance Analysis by Country'!X49</f>
        <v>2</v>
      </c>
      <c r="V49" s="127">
        <f>'Performance Analysis by Country'!AE49</f>
        <v>1</v>
      </c>
      <c r="W49" s="127">
        <f>'Performance Analysis by Country'!AF49</f>
        <v>3</v>
      </c>
      <c r="X49" s="127">
        <f>'Performance Analysis by Country'!AG49</f>
        <v>1</v>
      </c>
      <c r="Y49" s="127">
        <f>'Performance Analysis by Country'!AH49</f>
        <v>2</v>
      </c>
      <c r="Z49" s="127">
        <f>'Performance Analysis by Country'!AI49</f>
        <v>2</v>
      </c>
      <c r="AA49" s="127">
        <f>'Performance Analysis by Country'!AJ49</f>
        <v>4</v>
      </c>
      <c r="AB49" s="127">
        <f>'Performance Analysis by Country'!AK49</f>
        <v>4</v>
      </c>
      <c r="AC49" s="127">
        <f>'Performance Analysis by Country'!AL49</f>
        <v>4</v>
      </c>
      <c r="AD49" s="127">
        <f>'Performance Analysis by Country'!AM49</f>
        <v>2</v>
      </c>
      <c r="AE49" s="127">
        <f>'Performance Analysis by Country'!AN49</f>
        <v>2</v>
      </c>
      <c r="AF49" s="127">
        <f>'Performance Analysis by Country'!AO49</f>
        <v>2</v>
      </c>
      <c r="AG49" s="127">
        <f>'Performance Analysis by Country'!AP49</f>
        <v>3</v>
      </c>
      <c r="AH49" s="140">
        <f>'Performance Analysis by Country'!AU49</f>
        <v>3</v>
      </c>
      <c r="AI49" s="140">
        <f>'Performance Analysis by Country'!AV49</f>
        <v>4</v>
      </c>
      <c r="AJ49" s="140">
        <f>'Performance Analysis by Country'!AX49</f>
        <v>1</v>
      </c>
      <c r="AK49" s="140">
        <f>'Performance Analysis by Country'!AY49</f>
        <v>4</v>
      </c>
      <c r="AL49" s="140">
        <f>'Performance Analysis by Country'!AZ49</f>
        <v>4</v>
      </c>
      <c r="AM49" s="128">
        <f>'Performance Analysis by Country'!BD49</f>
        <v>2</v>
      </c>
      <c r="AN49" s="128">
        <f>'Performance Analysis by Country'!BE49</f>
        <v>3</v>
      </c>
      <c r="AO49" s="128">
        <f>'Performance Analysis by Country'!BF49</f>
        <v>3</v>
      </c>
      <c r="AP49" s="128">
        <f>'Performance Analysis by Country'!BG49</f>
        <v>3</v>
      </c>
      <c r="AQ49" s="128">
        <f>'Performance Analysis by Country'!BH49</f>
        <v>2</v>
      </c>
      <c r="AR49" s="128">
        <f>'Performance Analysis by Country'!BI49</f>
        <v>3</v>
      </c>
      <c r="AS49" s="128">
        <f>'Performance Analysis by Country'!BJ49</f>
        <v>4</v>
      </c>
      <c r="AT49" s="128">
        <f>'Performance Analysis by Country'!BK49</f>
        <v>3</v>
      </c>
      <c r="AU49" s="128">
        <f>'Performance Analysis by Country'!BL49</f>
        <v>3</v>
      </c>
      <c r="AV49" s="128">
        <f>'Performance Analysis by Country'!BN49</f>
        <v>2</v>
      </c>
      <c r="AW49" s="128">
        <f>'Performance Analysis by Country'!BO49</f>
        <v>2</v>
      </c>
      <c r="AX49" s="128">
        <f>'Performance Analysis by Country'!BR49</f>
        <v>4</v>
      </c>
      <c r="AY49" s="252">
        <f>'Performance Analysis by Country'!BV49</f>
        <v>3</v>
      </c>
      <c r="AZ49" s="252">
        <f>'Performance Analysis by Country'!BW49</f>
        <v>2</v>
      </c>
      <c r="BA49" s="252">
        <f>'Performance Analysis by Country'!BX49</f>
        <v>1</v>
      </c>
      <c r="BB49" s="252">
        <f>'Performance Analysis by Country'!BY49</f>
        <v>1</v>
      </c>
      <c r="BC49" s="252">
        <f>'Performance Analysis by Country'!BZ49</f>
        <v>3</v>
      </c>
      <c r="BD49" s="252">
        <f>'Performance Analysis by Country'!CA49</f>
        <v>2</v>
      </c>
      <c r="BE49" s="252">
        <f>'Performance Analysis by Country'!CB49</f>
        <v>3</v>
      </c>
      <c r="BF49" s="260">
        <f>'Performance Analysis by Country'!CG49</f>
        <v>4</v>
      </c>
      <c r="BG49" s="260">
        <f>'Performance Analysis by Country'!CH49</f>
        <v>2</v>
      </c>
      <c r="BH49" s="260">
        <f>'Performance Analysis by Country'!CI49</f>
        <v>4</v>
      </c>
      <c r="BI49" s="260">
        <f>'Performance Analysis by Country'!CJ49</f>
        <v>3</v>
      </c>
      <c r="BJ49" s="260">
        <f>'Performance Analysis by Country'!CK49</f>
        <v>1</v>
      </c>
      <c r="BK49" s="260">
        <f>'Performance Analysis by Country'!CL49</f>
        <v>1</v>
      </c>
      <c r="BL49" s="260">
        <f>'Performance Analysis by Country'!CM49</f>
        <v>2</v>
      </c>
      <c r="BM49" s="260">
        <f>'Performance Analysis by Country'!CN49</f>
        <v>2</v>
      </c>
      <c r="BN49" s="260">
        <f>'Performance Analysis by Country'!CO49</f>
        <v>3</v>
      </c>
      <c r="BO49" s="260">
        <f>'Performance Analysis by Country'!CP49</f>
        <v>3</v>
      </c>
      <c r="BP49" s="260">
        <f>'Performance Analysis by Country'!CQ49</f>
        <v>1</v>
      </c>
      <c r="BQ49" s="140">
        <f>'Performance Analysis by Country'!CU49</f>
        <v>2</v>
      </c>
      <c r="BR49" s="140">
        <f>'Performance Analysis by Country'!CV49</f>
        <v>3</v>
      </c>
      <c r="BS49" s="140">
        <f>'Performance Analysis by Country'!CW49</f>
        <v>3</v>
      </c>
      <c r="BT49" s="236">
        <f>'Performance Analysis by Country'!CY49</f>
        <v>3</v>
      </c>
      <c r="BU49" s="100">
        <f t="shared" si="10"/>
        <v>3</v>
      </c>
      <c r="BV49" s="100">
        <f t="shared" si="11"/>
        <v>64</v>
      </c>
      <c r="BW49" s="273">
        <f t="shared" si="6"/>
        <v>0.95522388059701491</v>
      </c>
      <c r="BX49" s="274" t="str">
        <f t="shared" si="7"/>
        <v/>
      </c>
      <c r="BZ49" s="230">
        <f t="shared" si="12"/>
        <v>10</v>
      </c>
      <c r="CA49" s="235">
        <f t="shared" si="13"/>
        <v>16</v>
      </c>
      <c r="CB49" s="171">
        <f t="shared" si="14"/>
        <v>22</v>
      </c>
      <c r="CC49" s="232">
        <f t="shared" si="15"/>
        <v>16</v>
      </c>
      <c r="CD49" s="16"/>
      <c r="CE49" s="230">
        <f t="shared" si="8"/>
        <v>26</v>
      </c>
      <c r="CF49" s="232">
        <f t="shared" si="9"/>
        <v>38</v>
      </c>
    </row>
    <row r="50" spans="1:84" x14ac:dyDescent="0.25">
      <c r="A50" s="3" t="s">
        <v>83</v>
      </c>
      <c r="B50" s="406">
        <v>2012</v>
      </c>
      <c r="C50" s="418" t="s">
        <v>444</v>
      </c>
      <c r="D50" s="418" t="s">
        <v>401</v>
      </c>
      <c r="E50" s="407" t="s">
        <v>427</v>
      </c>
      <c r="F50" s="244">
        <f>'Performance Analysis by Country'!D50</f>
        <v>4</v>
      </c>
      <c r="G50" s="128">
        <f>'Performance Analysis by Country'!E50</f>
        <v>3</v>
      </c>
      <c r="H50" s="128">
        <f>'Performance Analysis by Country'!F50</f>
        <v>3</v>
      </c>
      <c r="I50" s="128">
        <f>'Performance Analysis by Country'!G50</f>
        <v>1</v>
      </c>
      <c r="J50" s="128">
        <f>'Performance Analysis by Country'!H50</f>
        <v>4</v>
      </c>
      <c r="K50" s="128">
        <f>'Performance Analysis by Country'!I50</f>
        <v>3</v>
      </c>
      <c r="L50" s="128">
        <f>'Performance Analysis by Country'!J50</f>
        <v>4</v>
      </c>
      <c r="M50" s="128">
        <f>'Performance Analysis by Country'!K50</f>
        <v>3</v>
      </c>
      <c r="N50" s="128">
        <f>'Performance Analysis by Country'!L50</f>
        <v>3</v>
      </c>
      <c r="O50" s="128">
        <f>'Performance Analysis by Country'!M50</f>
        <v>4</v>
      </c>
      <c r="P50" s="128">
        <f>'Performance Analysis by Country'!N50</f>
        <v>1</v>
      </c>
      <c r="Q50" s="128">
        <f>'Performance Analysis by Country'!O50</f>
        <v>3</v>
      </c>
      <c r="R50" s="126" t="str">
        <f>'Performance Analysis by Country'!S50</f>
        <v>*</v>
      </c>
      <c r="S50" s="126">
        <f>'Performance Analysis by Country'!V50</f>
        <v>4</v>
      </c>
      <c r="T50" s="126">
        <f>'Performance Analysis by Country'!W50</f>
        <v>1</v>
      </c>
      <c r="U50" s="126">
        <f>'Performance Analysis by Country'!X50</f>
        <v>3</v>
      </c>
      <c r="V50" s="127">
        <f>'Performance Analysis by Country'!AE50</f>
        <v>4</v>
      </c>
      <c r="W50" s="127">
        <f>'Performance Analysis by Country'!AF50</f>
        <v>3</v>
      </c>
      <c r="X50" s="127">
        <f>'Performance Analysis by Country'!AG50</f>
        <v>1</v>
      </c>
      <c r="Y50" s="127">
        <f>'Performance Analysis by Country'!AH50</f>
        <v>2</v>
      </c>
      <c r="Z50" s="127">
        <f>'Performance Analysis by Country'!AI50</f>
        <v>1</v>
      </c>
      <c r="AA50" s="127">
        <f>'Performance Analysis by Country'!AJ50</f>
        <v>3</v>
      </c>
      <c r="AB50" s="127">
        <f>'Performance Analysis by Country'!AK50</f>
        <v>3</v>
      </c>
      <c r="AC50" s="127">
        <f>'Performance Analysis by Country'!AL50</f>
        <v>3</v>
      </c>
      <c r="AD50" s="127">
        <f>'Performance Analysis by Country'!AM50</f>
        <v>2</v>
      </c>
      <c r="AE50" s="127">
        <f>'Performance Analysis by Country'!AN50</f>
        <v>2</v>
      </c>
      <c r="AF50" s="127">
        <f>'Performance Analysis by Country'!AO50</f>
        <v>3</v>
      </c>
      <c r="AG50" s="127">
        <f>'Performance Analysis by Country'!AP50</f>
        <v>3</v>
      </c>
      <c r="AH50" s="140">
        <f>'Performance Analysis by Country'!AU50</f>
        <v>1</v>
      </c>
      <c r="AI50" s="140" t="str">
        <f>'Performance Analysis by Country'!AV50</f>
        <v>*</v>
      </c>
      <c r="AJ50" s="140">
        <f>'Performance Analysis by Country'!AX50</f>
        <v>1</v>
      </c>
      <c r="AK50" s="140">
        <f>'Performance Analysis by Country'!AY50</f>
        <v>3</v>
      </c>
      <c r="AL50" s="140">
        <f>'Performance Analysis by Country'!AZ50</f>
        <v>4</v>
      </c>
      <c r="AM50" s="128">
        <f>'Performance Analysis by Country'!BD50</f>
        <v>3</v>
      </c>
      <c r="AN50" s="128">
        <f>'Performance Analysis by Country'!BE50</f>
        <v>2</v>
      </c>
      <c r="AO50" s="128">
        <f>'Performance Analysis by Country'!BF50</f>
        <v>1</v>
      </c>
      <c r="AP50" s="128">
        <f>'Performance Analysis by Country'!BG50</f>
        <v>1</v>
      </c>
      <c r="AQ50" s="128">
        <f>'Performance Analysis by Country'!BH50</f>
        <v>2</v>
      </c>
      <c r="AR50" s="128">
        <f>'Performance Analysis by Country'!BI50</f>
        <v>2</v>
      </c>
      <c r="AS50" s="128">
        <f>'Performance Analysis by Country'!BJ50</f>
        <v>2</v>
      </c>
      <c r="AT50" s="128">
        <f>'Performance Analysis by Country'!BK50</f>
        <v>2</v>
      </c>
      <c r="AU50" s="128">
        <f>'Performance Analysis by Country'!BL50</f>
        <v>2</v>
      </c>
      <c r="AV50" s="128">
        <f>'Performance Analysis by Country'!BN50</f>
        <v>2</v>
      </c>
      <c r="AW50" s="128">
        <f>'Performance Analysis by Country'!BO50</f>
        <v>2</v>
      </c>
      <c r="AX50" s="128">
        <f>'Performance Analysis by Country'!BR50</f>
        <v>1</v>
      </c>
      <c r="AY50" s="252">
        <f>'Performance Analysis by Country'!BV50</f>
        <v>2</v>
      </c>
      <c r="AZ50" s="252">
        <f>'Performance Analysis by Country'!BW50</f>
        <v>3</v>
      </c>
      <c r="BA50" s="252">
        <f>'Performance Analysis by Country'!BX50</f>
        <v>1</v>
      </c>
      <c r="BB50" s="252">
        <f>'Performance Analysis by Country'!BY50</f>
        <v>1</v>
      </c>
      <c r="BC50" s="252">
        <f>'Performance Analysis by Country'!BZ50</f>
        <v>3</v>
      </c>
      <c r="BD50" s="252">
        <f>'Performance Analysis by Country'!CA50</f>
        <v>3</v>
      </c>
      <c r="BE50" s="252">
        <f>'Performance Analysis by Country'!CB50</f>
        <v>3</v>
      </c>
      <c r="BF50" s="260">
        <f>'Performance Analysis by Country'!CG50</f>
        <v>2</v>
      </c>
      <c r="BG50" s="260">
        <f>'Performance Analysis by Country'!CH50</f>
        <v>3</v>
      </c>
      <c r="BH50" s="260">
        <f>'Performance Analysis by Country'!CI50</f>
        <v>2</v>
      </c>
      <c r="BI50" s="260">
        <f>'Performance Analysis by Country'!CJ50</f>
        <v>3</v>
      </c>
      <c r="BJ50" s="260">
        <f>'Performance Analysis by Country'!CK50</f>
        <v>1</v>
      </c>
      <c r="BK50" s="260">
        <f>'Performance Analysis by Country'!CL50</f>
        <v>1</v>
      </c>
      <c r="BL50" s="260">
        <f>'Performance Analysis by Country'!CM50</f>
        <v>3</v>
      </c>
      <c r="BM50" s="260">
        <f>'Performance Analysis by Country'!CN50</f>
        <v>2</v>
      </c>
      <c r="BN50" s="260">
        <f>'Performance Analysis by Country'!CO50</f>
        <v>3</v>
      </c>
      <c r="BO50" s="260">
        <f>'Performance Analysis by Country'!CP50</f>
        <v>3</v>
      </c>
      <c r="BP50" s="260">
        <f>'Performance Analysis by Country'!CQ50</f>
        <v>1</v>
      </c>
      <c r="BQ50" s="140">
        <f>'Performance Analysis by Country'!CU50</f>
        <v>1</v>
      </c>
      <c r="BR50" s="140">
        <f>'Performance Analysis by Country'!CV50</f>
        <v>1</v>
      </c>
      <c r="BS50" s="140">
        <f>'Performance Analysis by Country'!CW50</f>
        <v>1</v>
      </c>
      <c r="BT50" s="236">
        <f>'Performance Analysis by Country'!CY50</f>
        <v>3</v>
      </c>
      <c r="BU50" s="100">
        <f t="shared" si="10"/>
        <v>2</v>
      </c>
      <c r="BV50" s="100">
        <f t="shared" si="11"/>
        <v>65</v>
      </c>
      <c r="BW50" s="273">
        <f t="shared" si="6"/>
        <v>0.97014925373134331</v>
      </c>
      <c r="BX50" s="274" t="str">
        <f t="shared" si="7"/>
        <v/>
      </c>
      <c r="BZ50" s="230">
        <f t="shared" si="12"/>
        <v>18</v>
      </c>
      <c r="CA50" s="235">
        <f t="shared" si="13"/>
        <v>15</v>
      </c>
      <c r="CB50" s="171">
        <f t="shared" si="14"/>
        <v>25</v>
      </c>
      <c r="CC50" s="232">
        <f t="shared" si="15"/>
        <v>7</v>
      </c>
      <c r="CD50" s="16"/>
      <c r="CE50" s="230">
        <f t="shared" si="8"/>
        <v>33</v>
      </c>
      <c r="CF50" s="232">
        <f t="shared" si="9"/>
        <v>32</v>
      </c>
    </row>
    <row r="51" spans="1:84" x14ac:dyDescent="0.25">
      <c r="A51" s="3" t="s">
        <v>84</v>
      </c>
      <c r="B51" s="406">
        <v>2014</v>
      </c>
      <c r="C51" s="418" t="s">
        <v>445</v>
      </c>
      <c r="D51" s="418" t="s">
        <v>401</v>
      </c>
      <c r="E51" s="407" t="s">
        <v>428</v>
      </c>
      <c r="F51" s="244">
        <f>'Performance Analysis by Country'!D51</f>
        <v>4</v>
      </c>
      <c r="G51" s="128">
        <f>'Performance Analysis by Country'!E51</f>
        <v>1</v>
      </c>
      <c r="H51" s="128">
        <f>'Performance Analysis by Country'!F51</f>
        <v>3</v>
      </c>
      <c r="I51" s="128">
        <f>'Performance Analysis by Country'!G51</f>
        <v>1</v>
      </c>
      <c r="J51" s="128">
        <f>'Performance Analysis by Country'!H51</f>
        <v>1</v>
      </c>
      <c r="K51" s="128">
        <f>'Performance Analysis by Country'!I51</f>
        <v>1</v>
      </c>
      <c r="L51" s="128" t="str">
        <f>'Performance Analysis by Country'!J51</f>
        <v>*</v>
      </c>
      <c r="M51" s="128" t="str">
        <f>'Performance Analysis by Country'!K51</f>
        <v>*</v>
      </c>
      <c r="N51" s="128">
        <f>'Performance Analysis by Country'!L51</f>
        <v>2</v>
      </c>
      <c r="O51" s="128">
        <f>'Performance Analysis by Country'!M51</f>
        <v>3</v>
      </c>
      <c r="P51" s="128">
        <f>'Performance Analysis by Country'!N51</f>
        <v>1</v>
      </c>
      <c r="Q51" s="128">
        <f>'Performance Analysis by Country'!O51</f>
        <v>2</v>
      </c>
      <c r="R51" s="126" t="str">
        <f>'Performance Analysis by Country'!S51</f>
        <v>*</v>
      </c>
      <c r="S51" s="126">
        <f>'Performance Analysis by Country'!V51</f>
        <v>4</v>
      </c>
      <c r="T51" s="126">
        <f>'Performance Analysis by Country'!W51</f>
        <v>2</v>
      </c>
      <c r="U51" s="126">
        <f>'Performance Analysis by Country'!X51</f>
        <v>2</v>
      </c>
      <c r="V51" s="127">
        <f>'Performance Analysis by Country'!AE51</f>
        <v>1</v>
      </c>
      <c r="W51" s="127" t="str">
        <f>'Performance Analysis by Country'!AF51</f>
        <v>*</v>
      </c>
      <c r="X51" s="127">
        <f>'Performance Analysis by Country'!AG51</f>
        <v>1</v>
      </c>
      <c r="Y51" s="127">
        <f>'Performance Analysis by Country'!AH51</f>
        <v>1</v>
      </c>
      <c r="Z51" s="127" t="str">
        <f>'Performance Analysis by Country'!AI51</f>
        <v>*</v>
      </c>
      <c r="AA51" s="127" t="str">
        <f>'Performance Analysis by Country'!AJ51</f>
        <v>*</v>
      </c>
      <c r="AB51" s="127">
        <f>'Performance Analysis by Country'!AK51</f>
        <v>1</v>
      </c>
      <c r="AC51" s="127">
        <f>'Performance Analysis by Country'!AL51</f>
        <v>1</v>
      </c>
      <c r="AD51" s="127" t="str">
        <f>'Performance Analysis by Country'!AM51</f>
        <v>*</v>
      </c>
      <c r="AE51" s="127" t="str">
        <f>'Performance Analysis by Country'!AN51</f>
        <v>*</v>
      </c>
      <c r="AF51" s="127" t="str">
        <f>'Performance Analysis by Country'!AO51</f>
        <v>*</v>
      </c>
      <c r="AG51" s="127">
        <f>'Performance Analysis by Country'!AP51</f>
        <v>1</v>
      </c>
      <c r="AH51" s="140">
        <f>'Performance Analysis by Country'!AU51</f>
        <v>1</v>
      </c>
      <c r="AI51" s="140">
        <f>'Performance Analysis by Country'!AV51</f>
        <v>4</v>
      </c>
      <c r="AJ51" s="140">
        <f>'Performance Analysis by Country'!AX51</f>
        <v>1</v>
      </c>
      <c r="AK51" s="140">
        <f>'Performance Analysis by Country'!AY51</f>
        <v>1</v>
      </c>
      <c r="AL51" s="140">
        <f>'Performance Analysis by Country'!AZ51</f>
        <v>1</v>
      </c>
      <c r="AM51" s="128">
        <f>'Performance Analysis by Country'!BD51</f>
        <v>2</v>
      </c>
      <c r="AN51" s="128">
        <f>'Performance Analysis by Country'!BE51</f>
        <v>1</v>
      </c>
      <c r="AO51" s="128">
        <f>'Performance Analysis by Country'!BF51</f>
        <v>1</v>
      </c>
      <c r="AP51" s="128">
        <f>'Performance Analysis by Country'!BG51</f>
        <v>3</v>
      </c>
      <c r="AQ51" s="128">
        <f>'Performance Analysis by Country'!BH51</f>
        <v>3</v>
      </c>
      <c r="AR51" s="128">
        <f>'Performance Analysis by Country'!BI51</f>
        <v>2</v>
      </c>
      <c r="AS51" s="128">
        <f>'Performance Analysis by Country'!BJ51</f>
        <v>3</v>
      </c>
      <c r="AT51" s="128">
        <f>'Performance Analysis by Country'!BK51</f>
        <v>2</v>
      </c>
      <c r="AU51" s="128" t="str">
        <f>'Performance Analysis by Country'!BL51</f>
        <v>*</v>
      </c>
      <c r="AV51" s="128">
        <f>'Performance Analysis by Country'!BN51</f>
        <v>1</v>
      </c>
      <c r="AW51" s="128">
        <f>'Performance Analysis by Country'!BO51</f>
        <v>1</v>
      </c>
      <c r="AX51" s="128">
        <f>'Performance Analysis by Country'!BR51</f>
        <v>1</v>
      </c>
      <c r="AY51" s="252">
        <f>'Performance Analysis by Country'!BV51</f>
        <v>1</v>
      </c>
      <c r="AZ51" s="252">
        <f>'Performance Analysis by Country'!BW51</f>
        <v>1</v>
      </c>
      <c r="BA51" s="252" t="str">
        <f>'Performance Analysis by Country'!BX51</f>
        <v>*</v>
      </c>
      <c r="BB51" s="252" t="str">
        <f>'Performance Analysis by Country'!BY51</f>
        <v>*</v>
      </c>
      <c r="BC51" s="252">
        <f>'Performance Analysis by Country'!BZ51</f>
        <v>2</v>
      </c>
      <c r="BD51" s="252">
        <f>'Performance Analysis by Country'!CA51</f>
        <v>3</v>
      </c>
      <c r="BE51" s="252">
        <f>'Performance Analysis by Country'!CB51</f>
        <v>2</v>
      </c>
      <c r="BF51" s="260">
        <f>'Performance Analysis by Country'!CG51</f>
        <v>3</v>
      </c>
      <c r="BG51" s="260" t="str">
        <f>'Performance Analysis by Country'!CH51</f>
        <v>*</v>
      </c>
      <c r="BH51" s="260">
        <f>'Performance Analysis by Country'!CI51</f>
        <v>4</v>
      </c>
      <c r="BI51" s="260">
        <f>'Performance Analysis by Country'!CJ51</f>
        <v>1</v>
      </c>
      <c r="BJ51" s="260">
        <f>'Performance Analysis by Country'!CK51</f>
        <v>1</v>
      </c>
      <c r="BK51" s="260">
        <f>'Performance Analysis by Country'!CL51</f>
        <v>1</v>
      </c>
      <c r="BL51" s="260">
        <f>'Performance Analysis by Country'!CM51</f>
        <v>3</v>
      </c>
      <c r="BM51" s="260">
        <f>'Performance Analysis by Country'!CN51</f>
        <v>2</v>
      </c>
      <c r="BN51" s="260">
        <f>'Performance Analysis by Country'!CO51</f>
        <v>2</v>
      </c>
      <c r="BO51" s="260">
        <f>'Performance Analysis by Country'!CP51</f>
        <v>3</v>
      </c>
      <c r="BP51" s="260">
        <f>'Performance Analysis by Country'!CQ51</f>
        <v>1</v>
      </c>
      <c r="BQ51" s="140" t="str">
        <f>'Performance Analysis by Country'!CU51</f>
        <v>*</v>
      </c>
      <c r="BR51" s="140">
        <f>'Performance Analysis by Country'!CV51</f>
        <v>1</v>
      </c>
      <c r="BS51" s="140">
        <f>'Performance Analysis by Country'!CW51</f>
        <v>4</v>
      </c>
      <c r="BT51" s="236" t="str">
        <f>'Performance Analysis by Country'!CY51</f>
        <v>*</v>
      </c>
      <c r="BU51" s="101">
        <f t="shared" si="10"/>
        <v>15</v>
      </c>
      <c r="BV51" s="101">
        <f t="shared" si="11"/>
        <v>52</v>
      </c>
      <c r="BW51" s="275">
        <f t="shared" si="6"/>
        <v>0.77611940298507465</v>
      </c>
      <c r="BX51" s="276">
        <f t="shared" si="7"/>
        <v>1</v>
      </c>
      <c r="BZ51" s="230">
        <f t="shared" si="12"/>
        <v>27</v>
      </c>
      <c r="CA51" s="235">
        <f t="shared" si="13"/>
        <v>11</v>
      </c>
      <c r="CB51" s="171">
        <f t="shared" si="14"/>
        <v>9</v>
      </c>
      <c r="CC51" s="232">
        <f t="shared" si="15"/>
        <v>5</v>
      </c>
      <c r="CD51" s="16"/>
      <c r="CE51" s="230">
        <f t="shared" si="8"/>
        <v>38</v>
      </c>
      <c r="CF51" s="232">
        <f t="shared" si="9"/>
        <v>14</v>
      </c>
    </row>
    <row r="52" spans="1:84" x14ac:dyDescent="0.25">
      <c r="A52" s="3" t="s">
        <v>85</v>
      </c>
      <c r="B52" s="406">
        <v>2013</v>
      </c>
      <c r="C52" s="418" t="s">
        <v>445</v>
      </c>
      <c r="D52" s="418" t="s">
        <v>401</v>
      </c>
      <c r="E52" s="407" t="s">
        <v>428</v>
      </c>
      <c r="F52" s="244">
        <f>'Performance Analysis by Country'!D52</f>
        <v>4</v>
      </c>
      <c r="G52" s="128">
        <f>'Performance Analysis by Country'!E52</f>
        <v>1</v>
      </c>
      <c r="H52" s="128">
        <f>'Performance Analysis by Country'!F52</f>
        <v>2</v>
      </c>
      <c r="I52" s="128">
        <f>'Performance Analysis by Country'!G52</f>
        <v>1</v>
      </c>
      <c r="J52" s="128">
        <f>'Performance Analysis by Country'!H52</f>
        <v>2</v>
      </c>
      <c r="K52" s="128">
        <f>'Performance Analysis by Country'!I52</f>
        <v>1</v>
      </c>
      <c r="L52" s="128" t="str">
        <f>'Performance Analysis by Country'!J52</f>
        <v>*</v>
      </c>
      <c r="M52" s="128" t="str">
        <f>'Performance Analysis by Country'!K52</f>
        <v>*</v>
      </c>
      <c r="N52" s="128">
        <f>'Performance Analysis by Country'!L52</f>
        <v>2</v>
      </c>
      <c r="O52" s="128" t="str">
        <f>'Performance Analysis by Country'!M52</f>
        <v>*</v>
      </c>
      <c r="P52" s="128" t="str">
        <f>'Performance Analysis by Country'!N52</f>
        <v>*</v>
      </c>
      <c r="Q52" s="128">
        <f>'Performance Analysis by Country'!O52</f>
        <v>1</v>
      </c>
      <c r="R52" s="126">
        <f>'Performance Analysis by Country'!S52</f>
        <v>2</v>
      </c>
      <c r="S52" s="126">
        <f>'Performance Analysis by Country'!V52</f>
        <v>2</v>
      </c>
      <c r="T52" s="126">
        <f>'Performance Analysis by Country'!W52</f>
        <v>1</v>
      </c>
      <c r="U52" s="126">
        <f>'Performance Analysis by Country'!X52</f>
        <v>2</v>
      </c>
      <c r="V52" s="127" t="str">
        <f>'Performance Analysis by Country'!AE52</f>
        <v>*</v>
      </c>
      <c r="W52" s="127" t="str">
        <f>'Performance Analysis by Country'!AF52</f>
        <v>*</v>
      </c>
      <c r="X52" s="127" t="str">
        <f>'Performance Analysis by Country'!AG52</f>
        <v>*</v>
      </c>
      <c r="Y52" s="127">
        <f>'Performance Analysis by Country'!AH52</f>
        <v>2</v>
      </c>
      <c r="Z52" s="127">
        <f>'Performance Analysis by Country'!AI52</f>
        <v>1</v>
      </c>
      <c r="AA52" s="127" t="str">
        <f>'Performance Analysis by Country'!AJ52</f>
        <v>*</v>
      </c>
      <c r="AB52" s="127">
        <f>'Performance Analysis by Country'!AK52</f>
        <v>3</v>
      </c>
      <c r="AC52" s="127">
        <f>'Performance Analysis by Country'!AL52</f>
        <v>1</v>
      </c>
      <c r="AD52" s="127">
        <f>'Performance Analysis by Country'!AM52</f>
        <v>1</v>
      </c>
      <c r="AE52" s="127" t="str">
        <f>'Performance Analysis by Country'!AN52</f>
        <v>*</v>
      </c>
      <c r="AF52" s="127" t="str">
        <f>'Performance Analysis by Country'!AO52</f>
        <v>*</v>
      </c>
      <c r="AG52" s="127">
        <f>'Performance Analysis by Country'!AP52</f>
        <v>1</v>
      </c>
      <c r="AH52" s="140">
        <f>'Performance Analysis by Country'!AU52</f>
        <v>1</v>
      </c>
      <c r="AI52" s="140" t="str">
        <f>'Performance Analysis by Country'!AV52</f>
        <v>*</v>
      </c>
      <c r="AJ52" s="140">
        <f>'Performance Analysis by Country'!AX52</f>
        <v>1</v>
      </c>
      <c r="AK52" s="140">
        <f>'Performance Analysis by Country'!AY52</f>
        <v>1</v>
      </c>
      <c r="AL52" s="140">
        <f>'Performance Analysis by Country'!AZ52</f>
        <v>2</v>
      </c>
      <c r="AM52" s="128">
        <f>'Performance Analysis by Country'!BD52</f>
        <v>1</v>
      </c>
      <c r="AN52" s="128">
        <f>'Performance Analysis by Country'!BE52</f>
        <v>1</v>
      </c>
      <c r="AO52" s="128">
        <f>'Performance Analysis by Country'!BF52</f>
        <v>1</v>
      </c>
      <c r="AP52" s="128">
        <f>'Performance Analysis by Country'!BG52</f>
        <v>2</v>
      </c>
      <c r="AQ52" s="128">
        <f>'Performance Analysis by Country'!BH52</f>
        <v>2</v>
      </c>
      <c r="AR52" s="128">
        <f>'Performance Analysis by Country'!BI52</f>
        <v>1</v>
      </c>
      <c r="AS52" s="128" t="str">
        <f>'Performance Analysis by Country'!BJ52</f>
        <v>*</v>
      </c>
      <c r="AT52" s="128">
        <f>'Performance Analysis by Country'!BK52</f>
        <v>3</v>
      </c>
      <c r="AU52" s="128" t="str">
        <f>'Performance Analysis by Country'!BL52</f>
        <v>*</v>
      </c>
      <c r="AV52" s="128">
        <f>'Performance Analysis by Country'!BN52</f>
        <v>1</v>
      </c>
      <c r="AW52" s="128">
        <f>'Performance Analysis by Country'!BO52</f>
        <v>1</v>
      </c>
      <c r="AX52" s="128">
        <f>'Performance Analysis by Country'!BR52</f>
        <v>1</v>
      </c>
      <c r="AY52" s="252">
        <f>'Performance Analysis by Country'!BV52</f>
        <v>3</v>
      </c>
      <c r="AZ52" s="252">
        <f>'Performance Analysis by Country'!BW52</f>
        <v>3</v>
      </c>
      <c r="BA52" s="252" t="str">
        <f>'Performance Analysis by Country'!BX52</f>
        <v>*</v>
      </c>
      <c r="BB52" s="252" t="str">
        <f>'Performance Analysis by Country'!BY52</f>
        <v>*</v>
      </c>
      <c r="BC52" s="252" t="str">
        <f>'Performance Analysis by Country'!BZ52</f>
        <v>*</v>
      </c>
      <c r="BD52" s="252">
        <f>'Performance Analysis by Country'!CA52</f>
        <v>3</v>
      </c>
      <c r="BE52" s="252">
        <f>'Performance Analysis by Country'!CB52</f>
        <v>1</v>
      </c>
      <c r="BF52" s="260">
        <f>'Performance Analysis by Country'!CG52</f>
        <v>2</v>
      </c>
      <c r="BG52" s="260" t="str">
        <f>'Performance Analysis by Country'!CH52</f>
        <v>*</v>
      </c>
      <c r="BH52" s="260">
        <f>'Performance Analysis by Country'!CI52</f>
        <v>3</v>
      </c>
      <c r="BI52" s="260">
        <f>'Performance Analysis by Country'!CJ52</f>
        <v>1</v>
      </c>
      <c r="BJ52" s="260">
        <f>'Performance Analysis by Country'!CK52</f>
        <v>2</v>
      </c>
      <c r="BK52" s="260">
        <f>'Performance Analysis by Country'!CL52</f>
        <v>2</v>
      </c>
      <c r="BL52" s="260" t="str">
        <f>'Performance Analysis by Country'!CM52</f>
        <v>*</v>
      </c>
      <c r="BM52" s="260" t="str">
        <f>'Performance Analysis by Country'!CN52</f>
        <v>*</v>
      </c>
      <c r="BN52" s="260" t="str">
        <f>'Performance Analysis by Country'!CO52</f>
        <v>*</v>
      </c>
      <c r="BO52" s="260" t="str">
        <f>'Performance Analysis by Country'!CP52</f>
        <v>*</v>
      </c>
      <c r="BP52" s="260" t="str">
        <f>'Performance Analysis by Country'!CQ52</f>
        <v>*</v>
      </c>
      <c r="BQ52" s="140">
        <f>'Performance Analysis by Country'!CU52</f>
        <v>2</v>
      </c>
      <c r="BR52" s="140">
        <f>'Performance Analysis by Country'!CV52</f>
        <v>2</v>
      </c>
      <c r="BS52" s="140">
        <f>'Performance Analysis by Country'!CW52</f>
        <v>4</v>
      </c>
      <c r="BT52" s="236" t="str">
        <f>'Performance Analysis by Country'!CY52</f>
        <v>*</v>
      </c>
      <c r="BU52" s="101">
        <f t="shared" si="10"/>
        <v>23</v>
      </c>
      <c r="BV52" s="101">
        <f t="shared" si="11"/>
        <v>44</v>
      </c>
      <c r="BW52" s="277">
        <f t="shared" si="6"/>
        <v>0.65671641791044777</v>
      </c>
      <c r="BX52" s="276">
        <f t="shared" si="7"/>
        <v>1</v>
      </c>
      <c r="BZ52" s="230">
        <f t="shared" si="12"/>
        <v>21</v>
      </c>
      <c r="CA52" s="235">
        <f t="shared" si="13"/>
        <v>15</v>
      </c>
      <c r="CB52" s="171">
        <f t="shared" si="14"/>
        <v>6</v>
      </c>
      <c r="CC52" s="232">
        <f t="shared" si="15"/>
        <v>2</v>
      </c>
      <c r="CD52" s="16"/>
      <c r="CE52" s="230">
        <f t="shared" si="8"/>
        <v>36</v>
      </c>
      <c r="CF52" s="232">
        <f t="shared" si="9"/>
        <v>8</v>
      </c>
    </row>
    <row r="53" spans="1:84" x14ac:dyDescent="0.25">
      <c r="A53" s="3" t="s">
        <v>86</v>
      </c>
      <c r="B53" s="406">
        <v>2012</v>
      </c>
      <c r="C53" s="418" t="s">
        <v>448</v>
      </c>
      <c r="D53" s="418" t="s">
        <v>400</v>
      </c>
      <c r="E53" s="407" t="s">
        <v>429</v>
      </c>
      <c r="F53" s="244">
        <f>'Performance Analysis by Country'!D53</f>
        <v>4</v>
      </c>
      <c r="G53" s="128">
        <f>'Performance Analysis by Country'!E53</f>
        <v>2</v>
      </c>
      <c r="H53" s="128">
        <f>'Performance Analysis by Country'!F53</f>
        <v>2</v>
      </c>
      <c r="I53" s="128">
        <f>'Performance Analysis by Country'!G53</f>
        <v>1</v>
      </c>
      <c r="J53" s="128">
        <f>'Performance Analysis by Country'!H53</f>
        <v>3</v>
      </c>
      <c r="K53" s="128">
        <f>'Performance Analysis by Country'!I53</f>
        <v>4</v>
      </c>
      <c r="L53" s="128">
        <f>'Performance Analysis by Country'!J53</f>
        <v>4</v>
      </c>
      <c r="M53" s="128">
        <f>'Performance Analysis by Country'!K53</f>
        <v>2</v>
      </c>
      <c r="N53" s="128">
        <f>'Performance Analysis by Country'!L53</f>
        <v>3</v>
      </c>
      <c r="O53" s="128">
        <f>'Performance Analysis by Country'!M53</f>
        <v>2</v>
      </c>
      <c r="P53" s="128">
        <f>'Performance Analysis by Country'!N53</f>
        <v>2</v>
      </c>
      <c r="Q53" s="128">
        <f>'Performance Analysis by Country'!O53</f>
        <v>3</v>
      </c>
      <c r="R53" s="126" t="str">
        <f>'Performance Analysis by Country'!S53</f>
        <v>*</v>
      </c>
      <c r="S53" s="126">
        <f>'Performance Analysis by Country'!V53</f>
        <v>4</v>
      </c>
      <c r="T53" s="126">
        <f>'Performance Analysis by Country'!W53</f>
        <v>4</v>
      </c>
      <c r="U53" s="126">
        <f>'Performance Analysis by Country'!X53</f>
        <v>1</v>
      </c>
      <c r="V53" s="127">
        <f>'Performance Analysis by Country'!AE53</f>
        <v>2</v>
      </c>
      <c r="W53" s="127" t="str">
        <f>'Performance Analysis by Country'!AF53</f>
        <v>*</v>
      </c>
      <c r="X53" s="127">
        <f>'Performance Analysis by Country'!AG53</f>
        <v>4</v>
      </c>
      <c r="Y53" s="127">
        <f>'Performance Analysis by Country'!AH53</f>
        <v>4</v>
      </c>
      <c r="Z53" s="127">
        <f>'Performance Analysis by Country'!AI53</f>
        <v>1</v>
      </c>
      <c r="AA53" s="127">
        <f>'Performance Analysis by Country'!AJ53</f>
        <v>4</v>
      </c>
      <c r="AB53" s="127" t="str">
        <f>'Performance Analysis by Country'!AK53</f>
        <v>*</v>
      </c>
      <c r="AC53" s="127">
        <f>'Performance Analysis by Country'!AL53</f>
        <v>4</v>
      </c>
      <c r="AD53" s="127">
        <f>'Performance Analysis by Country'!AM53</f>
        <v>4</v>
      </c>
      <c r="AE53" s="127">
        <f>'Performance Analysis by Country'!AN53</f>
        <v>3</v>
      </c>
      <c r="AF53" s="127">
        <f>'Performance Analysis by Country'!AO53</f>
        <v>2</v>
      </c>
      <c r="AG53" s="127">
        <f>'Performance Analysis by Country'!AP53</f>
        <v>3</v>
      </c>
      <c r="AH53" s="140">
        <f>'Performance Analysis by Country'!AU53</f>
        <v>4</v>
      </c>
      <c r="AI53" s="140">
        <f>'Performance Analysis by Country'!AV53</f>
        <v>3</v>
      </c>
      <c r="AJ53" s="140">
        <f>'Performance Analysis by Country'!AX53</f>
        <v>1</v>
      </c>
      <c r="AK53" s="140">
        <f>'Performance Analysis by Country'!AY53</f>
        <v>2</v>
      </c>
      <c r="AL53" s="140">
        <f>'Performance Analysis by Country'!AZ53</f>
        <v>2</v>
      </c>
      <c r="AM53" s="128">
        <f>'Performance Analysis by Country'!BD53</f>
        <v>4</v>
      </c>
      <c r="AN53" s="128">
        <f>'Performance Analysis by Country'!BE53</f>
        <v>4</v>
      </c>
      <c r="AO53" s="128">
        <f>'Performance Analysis by Country'!BF53</f>
        <v>4</v>
      </c>
      <c r="AP53" s="128">
        <f>'Performance Analysis by Country'!BG53</f>
        <v>4</v>
      </c>
      <c r="AQ53" s="128">
        <f>'Performance Analysis by Country'!BH53</f>
        <v>2</v>
      </c>
      <c r="AR53" s="128">
        <f>'Performance Analysis by Country'!BI53</f>
        <v>4</v>
      </c>
      <c r="AS53" s="128">
        <f>'Performance Analysis by Country'!BJ53</f>
        <v>4</v>
      </c>
      <c r="AT53" s="128">
        <f>'Performance Analysis by Country'!BK53</f>
        <v>4</v>
      </c>
      <c r="AU53" s="128">
        <f>'Performance Analysis by Country'!BL53</f>
        <v>2</v>
      </c>
      <c r="AV53" s="128">
        <f>'Performance Analysis by Country'!BN53</f>
        <v>4</v>
      </c>
      <c r="AW53" s="128">
        <f>'Performance Analysis by Country'!BO53</f>
        <v>4</v>
      </c>
      <c r="AX53" s="128" t="str">
        <f>'Performance Analysis by Country'!BR53</f>
        <v>*</v>
      </c>
      <c r="AY53" s="252">
        <f>'Performance Analysis by Country'!BV53</f>
        <v>4</v>
      </c>
      <c r="AZ53" s="252">
        <f>'Performance Analysis by Country'!BW53</f>
        <v>4</v>
      </c>
      <c r="BA53" s="252" t="str">
        <f>'Performance Analysis by Country'!BX53</f>
        <v>*</v>
      </c>
      <c r="BB53" s="252" t="str">
        <f>'Performance Analysis by Country'!BY53</f>
        <v>*</v>
      </c>
      <c r="BC53" s="252">
        <f>'Performance Analysis by Country'!BZ53</f>
        <v>3</v>
      </c>
      <c r="BD53" s="252">
        <f>'Performance Analysis by Country'!CA53</f>
        <v>2</v>
      </c>
      <c r="BE53" s="252">
        <f>'Performance Analysis by Country'!CB53</f>
        <v>3</v>
      </c>
      <c r="BF53" s="260">
        <f>'Performance Analysis by Country'!CG53</f>
        <v>4</v>
      </c>
      <c r="BG53" s="260">
        <f>'Performance Analysis by Country'!CH53</f>
        <v>2</v>
      </c>
      <c r="BH53" s="260">
        <f>'Performance Analysis by Country'!CI53</f>
        <v>4</v>
      </c>
      <c r="BI53" s="260">
        <f>'Performance Analysis by Country'!CJ53</f>
        <v>1</v>
      </c>
      <c r="BJ53" s="260">
        <f>'Performance Analysis by Country'!CK53</f>
        <v>2</v>
      </c>
      <c r="BK53" s="260">
        <f>'Performance Analysis by Country'!CL53</f>
        <v>2</v>
      </c>
      <c r="BL53" s="260">
        <f>'Performance Analysis by Country'!CM53</f>
        <v>2</v>
      </c>
      <c r="BM53" s="260">
        <f>'Performance Analysis by Country'!CN53</f>
        <v>4</v>
      </c>
      <c r="BN53" s="260">
        <f>'Performance Analysis by Country'!CO53</f>
        <v>3</v>
      </c>
      <c r="BO53" s="260">
        <f>'Performance Analysis by Country'!CP53</f>
        <v>2</v>
      </c>
      <c r="BP53" s="260">
        <f>'Performance Analysis by Country'!CQ53</f>
        <v>3</v>
      </c>
      <c r="BQ53" s="140">
        <f>'Performance Analysis by Country'!CU53</f>
        <v>4</v>
      </c>
      <c r="BR53" s="140">
        <f>'Performance Analysis by Country'!CV53</f>
        <v>4</v>
      </c>
      <c r="BS53" s="140">
        <f>'Performance Analysis by Country'!CW53</f>
        <v>4</v>
      </c>
      <c r="BT53" s="236">
        <f>'Performance Analysis by Country'!CY53</f>
        <v>3</v>
      </c>
      <c r="BU53" s="100">
        <f t="shared" si="10"/>
        <v>6</v>
      </c>
      <c r="BV53" s="100">
        <f t="shared" si="11"/>
        <v>61</v>
      </c>
      <c r="BW53" s="273">
        <f t="shared" si="6"/>
        <v>0.91044776119402981</v>
      </c>
      <c r="BX53" s="274" t="str">
        <f t="shared" si="7"/>
        <v/>
      </c>
      <c r="BZ53" s="230">
        <f t="shared" si="12"/>
        <v>5</v>
      </c>
      <c r="CA53" s="235">
        <f t="shared" si="13"/>
        <v>17</v>
      </c>
      <c r="CB53" s="171">
        <f t="shared" si="14"/>
        <v>11</v>
      </c>
      <c r="CC53" s="232">
        <f t="shared" si="15"/>
        <v>28</v>
      </c>
      <c r="CD53" s="16"/>
      <c r="CE53" s="230">
        <f t="shared" si="8"/>
        <v>22</v>
      </c>
      <c r="CF53" s="232">
        <f t="shared" si="9"/>
        <v>39</v>
      </c>
    </row>
    <row r="54" spans="1:84" x14ac:dyDescent="0.25">
      <c r="A54" s="3" t="s">
        <v>87</v>
      </c>
      <c r="B54" s="406">
        <v>2015</v>
      </c>
      <c r="C54" s="418" t="s">
        <v>445</v>
      </c>
      <c r="D54" s="418" t="s">
        <v>400</v>
      </c>
      <c r="E54" s="407" t="s">
        <v>428</v>
      </c>
      <c r="F54" s="244">
        <f>'Performance Analysis by Country'!D54</f>
        <v>4</v>
      </c>
      <c r="G54" s="128">
        <f>'Performance Analysis by Country'!E54</f>
        <v>1</v>
      </c>
      <c r="H54" s="128">
        <f>'Performance Analysis by Country'!F54</f>
        <v>4</v>
      </c>
      <c r="I54" s="128">
        <f>'Performance Analysis by Country'!G54</f>
        <v>1</v>
      </c>
      <c r="J54" s="128">
        <f>'Performance Analysis by Country'!H54</f>
        <v>1</v>
      </c>
      <c r="K54" s="128" t="str">
        <f>'Performance Analysis by Country'!I54</f>
        <v>*</v>
      </c>
      <c r="L54" s="128" t="str">
        <f>'Performance Analysis by Country'!J54</f>
        <v>*</v>
      </c>
      <c r="M54" s="128" t="str">
        <f>'Performance Analysis by Country'!K54</f>
        <v>*</v>
      </c>
      <c r="N54" s="128">
        <f>'Performance Analysis by Country'!L54</f>
        <v>2</v>
      </c>
      <c r="O54" s="128">
        <f>'Performance Analysis by Country'!M54</f>
        <v>1</v>
      </c>
      <c r="P54" s="128">
        <f>'Performance Analysis by Country'!N54</f>
        <v>1</v>
      </c>
      <c r="Q54" s="128">
        <f>'Performance Analysis by Country'!O54</f>
        <v>1</v>
      </c>
      <c r="R54" s="126" t="str">
        <f>'Performance Analysis by Country'!S54</f>
        <v>*</v>
      </c>
      <c r="S54" s="126">
        <f>'Performance Analysis by Country'!V54</f>
        <v>1</v>
      </c>
      <c r="T54" s="126">
        <f>'Performance Analysis by Country'!W54</f>
        <v>1</v>
      </c>
      <c r="U54" s="126">
        <f>'Performance Analysis by Country'!X54</f>
        <v>2</v>
      </c>
      <c r="V54" s="127">
        <f>'Performance Analysis by Country'!AE54</f>
        <v>2</v>
      </c>
      <c r="W54" s="127" t="str">
        <f>'Performance Analysis by Country'!AF54</f>
        <v>*</v>
      </c>
      <c r="X54" s="127">
        <f>'Performance Analysis by Country'!AG54</f>
        <v>4</v>
      </c>
      <c r="Y54" s="127">
        <f>'Performance Analysis by Country'!AH54</f>
        <v>1</v>
      </c>
      <c r="Z54" s="127">
        <f>'Performance Analysis by Country'!AI54</f>
        <v>4</v>
      </c>
      <c r="AA54" s="127" t="str">
        <f>'Performance Analysis by Country'!AJ54</f>
        <v>*</v>
      </c>
      <c r="AB54" s="127">
        <f>'Performance Analysis by Country'!AK54</f>
        <v>2</v>
      </c>
      <c r="AC54" s="127">
        <f>'Performance Analysis by Country'!AL54</f>
        <v>4</v>
      </c>
      <c r="AD54" s="127">
        <f>'Performance Analysis by Country'!AM54</f>
        <v>1</v>
      </c>
      <c r="AE54" s="127">
        <f>'Performance Analysis by Country'!AN54</f>
        <v>4</v>
      </c>
      <c r="AF54" s="127">
        <f>'Performance Analysis by Country'!AO54</f>
        <v>4</v>
      </c>
      <c r="AG54" s="127">
        <f>'Performance Analysis by Country'!AP54</f>
        <v>1</v>
      </c>
      <c r="AH54" s="140">
        <f>'Performance Analysis by Country'!AU54</f>
        <v>2</v>
      </c>
      <c r="AI54" s="140">
        <f>'Performance Analysis by Country'!AV54</f>
        <v>1</v>
      </c>
      <c r="AJ54" s="140">
        <f>'Performance Analysis by Country'!AX54</f>
        <v>1</v>
      </c>
      <c r="AK54" s="140">
        <f>'Performance Analysis by Country'!AY54</f>
        <v>1</v>
      </c>
      <c r="AL54" s="140">
        <f>'Performance Analysis by Country'!AZ54</f>
        <v>1</v>
      </c>
      <c r="AM54" s="128">
        <f>'Performance Analysis by Country'!BD54</f>
        <v>1</v>
      </c>
      <c r="AN54" s="128">
        <f>'Performance Analysis by Country'!BE54</f>
        <v>2</v>
      </c>
      <c r="AO54" s="128">
        <f>'Performance Analysis by Country'!BF54</f>
        <v>3</v>
      </c>
      <c r="AP54" s="128">
        <f>'Performance Analysis by Country'!BG54</f>
        <v>3</v>
      </c>
      <c r="AQ54" s="128">
        <f>'Performance Analysis by Country'!BH54</f>
        <v>1</v>
      </c>
      <c r="AR54" s="128">
        <f>'Performance Analysis by Country'!BI54</f>
        <v>2</v>
      </c>
      <c r="AS54" s="128" t="str">
        <f>'Performance Analysis by Country'!BJ54</f>
        <v>*</v>
      </c>
      <c r="AT54" s="128">
        <f>'Performance Analysis by Country'!BK54</f>
        <v>4</v>
      </c>
      <c r="AU54" s="128" t="str">
        <f>'Performance Analysis by Country'!BL54</f>
        <v>*</v>
      </c>
      <c r="AV54" s="128">
        <f>'Performance Analysis by Country'!BN54</f>
        <v>2</v>
      </c>
      <c r="AW54" s="128">
        <f>'Performance Analysis by Country'!BO54</f>
        <v>2</v>
      </c>
      <c r="AX54" s="128">
        <f>'Performance Analysis by Country'!BR54</f>
        <v>1</v>
      </c>
      <c r="AY54" s="252">
        <f>'Performance Analysis by Country'!BV54</f>
        <v>4</v>
      </c>
      <c r="AZ54" s="252">
        <f>'Performance Analysis by Country'!BW54</f>
        <v>4</v>
      </c>
      <c r="BA54" s="252">
        <f>'Performance Analysis by Country'!BX54</f>
        <v>2</v>
      </c>
      <c r="BB54" s="252">
        <f>'Performance Analysis by Country'!BY54</f>
        <v>2</v>
      </c>
      <c r="BC54" s="252">
        <f>'Performance Analysis by Country'!BZ54</f>
        <v>3</v>
      </c>
      <c r="BD54" s="252">
        <f>'Performance Analysis by Country'!CA54</f>
        <v>3</v>
      </c>
      <c r="BE54" s="252">
        <f>'Performance Analysis by Country'!CB54</f>
        <v>1</v>
      </c>
      <c r="BF54" s="260">
        <f>'Performance Analysis by Country'!CG54</f>
        <v>2</v>
      </c>
      <c r="BG54" s="260" t="str">
        <f>'Performance Analysis by Country'!CH54</f>
        <v>*</v>
      </c>
      <c r="BH54" s="260">
        <f>'Performance Analysis by Country'!CI54</f>
        <v>4</v>
      </c>
      <c r="BI54" s="260">
        <f>'Performance Analysis by Country'!CJ54</f>
        <v>1</v>
      </c>
      <c r="BJ54" s="260">
        <f>'Performance Analysis by Country'!CK54</f>
        <v>2</v>
      </c>
      <c r="BK54" s="260">
        <f>'Performance Analysis by Country'!CL54</f>
        <v>2</v>
      </c>
      <c r="BL54" s="260">
        <f>'Performance Analysis by Country'!CM54</f>
        <v>3</v>
      </c>
      <c r="BM54" s="260">
        <f>'Performance Analysis by Country'!CN54</f>
        <v>2</v>
      </c>
      <c r="BN54" s="260">
        <f>'Performance Analysis by Country'!CO54</f>
        <v>2</v>
      </c>
      <c r="BO54" s="260">
        <f>'Performance Analysis by Country'!CP54</f>
        <v>1</v>
      </c>
      <c r="BP54" s="260">
        <f>'Performance Analysis by Country'!CQ54</f>
        <v>2</v>
      </c>
      <c r="BQ54" s="140">
        <f>'Performance Analysis by Country'!CU54</f>
        <v>4</v>
      </c>
      <c r="BR54" s="140">
        <f>'Performance Analysis by Country'!CV54</f>
        <v>3</v>
      </c>
      <c r="BS54" s="140">
        <f>'Performance Analysis by Country'!CW54</f>
        <v>2</v>
      </c>
      <c r="BT54" s="236">
        <f>'Performance Analysis by Country'!CY54</f>
        <v>3</v>
      </c>
      <c r="BU54" s="100">
        <f t="shared" si="10"/>
        <v>9</v>
      </c>
      <c r="BV54" s="100">
        <f t="shared" si="11"/>
        <v>58</v>
      </c>
      <c r="BW54" s="273">
        <f t="shared" si="6"/>
        <v>0.86567164179104472</v>
      </c>
      <c r="BX54" s="274" t="str">
        <f t="shared" si="7"/>
        <v/>
      </c>
      <c r="BZ54" s="230">
        <f t="shared" si="12"/>
        <v>21</v>
      </c>
      <c r="CA54" s="235">
        <f t="shared" si="13"/>
        <v>18</v>
      </c>
      <c r="CB54" s="171">
        <f t="shared" si="14"/>
        <v>7</v>
      </c>
      <c r="CC54" s="232">
        <f t="shared" si="15"/>
        <v>12</v>
      </c>
      <c r="CD54" s="16"/>
      <c r="CE54" s="230">
        <f t="shared" si="8"/>
        <v>39</v>
      </c>
      <c r="CF54" s="232">
        <f t="shared" si="9"/>
        <v>19</v>
      </c>
    </row>
    <row r="55" spans="1:84" ht="15.75" customHeight="1" x14ac:dyDescent="0.25">
      <c r="A55" s="3" t="s">
        <v>88</v>
      </c>
      <c r="B55" s="406">
        <v>2013</v>
      </c>
      <c r="C55" s="418" t="s">
        <v>445</v>
      </c>
      <c r="D55" s="418" t="s">
        <v>400</v>
      </c>
      <c r="E55" s="407" t="s">
        <v>429</v>
      </c>
      <c r="F55" s="244">
        <f>'Performance Analysis by Country'!D55</f>
        <v>4</v>
      </c>
      <c r="G55" s="128">
        <f>'Performance Analysis by Country'!E55</f>
        <v>2</v>
      </c>
      <c r="H55" s="128">
        <f>'Performance Analysis by Country'!F55</f>
        <v>2</v>
      </c>
      <c r="I55" s="128">
        <f>'Performance Analysis by Country'!G55</f>
        <v>1</v>
      </c>
      <c r="J55" s="128">
        <f>'Performance Analysis by Country'!H55</f>
        <v>1</v>
      </c>
      <c r="K55" s="128">
        <f>'Performance Analysis by Country'!I55</f>
        <v>1</v>
      </c>
      <c r="L55" s="128" t="str">
        <f>'Performance Analysis by Country'!J55</f>
        <v>*</v>
      </c>
      <c r="M55" s="128" t="str">
        <f>'Performance Analysis by Country'!K55</f>
        <v>*</v>
      </c>
      <c r="N55" s="128">
        <f>'Performance Analysis by Country'!L55</f>
        <v>2</v>
      </c>
      <c r="O55" s="128">
        <f>'Performance Analysis by Country'!M55</f>
        <v>4</v>
      </c>
      <c r="P55" s="128">
        <f>'Performance Analysis by Country'!N55</f>
        <v>1</v>
      </c>
      <c r="Q55" s="128">
        <f>'Performance Analysis by Country'!O55</f>
        <v>1</v>
      </c>
      <c r="R55" s="126">
        <f>'Performance Analysis by Country'!S55</f>
        <v>2</v>
      </c>
      <c r="S55" s="126">
        <f>'Performance Analysis by Country'!V55</f>
        <v>2</v>
      </c>
      <c r="T55" s="126">
        <f>'Performance Analysis by Country'!W55</f>
        <v>1</v>
      </c>
      <c r="U55" s="126">
        <f>'Performance Analysis by Country'!X55</f>
        <v>2</v>
      </c>
      <c r="V55" s="127" t="str">
        <f>'Performance Analysis by Country'!AE55</f>
        <v>*</v>
      </c>
      <c r="W55" s="127">
        <f>'Performance Analysis by Country'!AF55</f>
        <v>3</v>
      </c>
      <c r="X55" s="127">
        <f>'Performance Analysis by Country'!AG55</f>
        <v>3</v>
      </c>
      <c r="Y55" s="127">
        <f>'Performance Analysis by Country'!AH55</f>
        <v>4</v>
      </c>
      <c r="Z55" s="127">
        <f>'Performance Analysis by Country'!AI55</f>
        <v>4</v>
      </c>
      <c r="AA55" s="127">
        <f>'Performance Analysis by Country'!AJ55</f>
        <v>3</v>
      </c>
      <c r="AB55" s="127" t="str">
        <f>'Performance Analysis by Country'!AK55</f>
        <v>*</v>
      </c>
      <c r="AC55" s="127">
        <f>'Performance Analysis by Country'!AL55</f>
        <v>4</v>
      </c>
      <c r="AD55" s="127">
        <f>'Performance Analysis by Country'!AM55</f>
        <v>4</v>
      </c>
      <c r="AE55" s="127">
        <f>'Performance Analysis by Country'!AN55</f>
        <v>3</v>
      </c>
      <c r="AF55" s="127">
        <f>'Performance Analysis by Country'!AO55</f>
        <v>3</v>
      </c>
      <c r="AG55" s="127">
        <f>'Performance Analysis by Country'!AP55</f>
        <v>2</v>
      </c>
      <c r="AH55" s="140">
        <f>'Performance Analysis by Country'!AU55</f>
        <v>1</v>
      </c>
      <c r="AI55" s="140">
        <f>'Performance Analysis by Country'!AV55</f>
        <v>3</v>
      </c>
      <c r="AJ55" s="140">
        <f>'Performance Analysis by Country'!AX55</f>
        <v>4</v>
      </c>
      <c r="AK55" s="140">
        <f>'Performance Analysis by Country'!AY55</f>
        <v>1</v>
      </c>
      <c r="AL55" s="140">
        <f>'Performance Analysis by Country'!AZ55</f>
        <v>1</v>
      </c>
      <c r="AM55" s="128">
        <f>'Performance Analysis by Country'!BD55</f>
        <v>3</v>
      </c>
      <c r="AN55" s="128">
        <f>'Performance Analysis by Country'!BE55</f>
        <v>2</v>
      </c>
      <c r="AO55" s="128">
        <f>'Performance Analysis by Country'!BF55</f>
        <v>3</v>
      </c>
      <c r="AP55" s="128">
        <f>'Performance Analysis by Country'!BG55</f>
        <v>4</v>
      </c>
      <c r="AQ55" s="128">
        <f>'Performance Analysis by Country'!BH55</f>
        <v>4</v>
      </c>
      <c r="AR55" s="128">
        <f>'Performance Analysis by Country'!BI55</f>
        <v>3</v>
      </c>
      <c r="AS55" s="128">
        <f>'Performance Analysis by Country'!BJ55</f>
        <v>1</v>
      </c>
      <c r="AT55" s="128">
        <f>'Performance Analysis by Country'!BK55</f>
        <v>1</v>
      </c>
      <c r="AU55" s="128">
        <f>'Performance Analysis by Country'!BL55</f>
        <v>2</v>
      </c>
      <c r="AV55" s="128">
        <f>'Performance Analysis by Country'!BN55</f>
        <v>4</v>
      </c>
      <c r="AW55" s="128">
        <f>'Performance Analysis by Country'!BO55</f>
        <v>4</v>
      </c>
      <c r="AX55" s="128">
        <f>'Performance Analysis by Country'!BR55</f>
        <v>4</v>
      </c>
      <c r="AY55" s="252">
        <f>'Performance Analysis by Country'!BV55</f>
        <v>4</v>
      </c>
      <c r="AZ55" s="252">
        <f>'Performance Analysis by Country'!BW55</f>
        <v>2</v>
      </c>
      <c r="BA55" s="252">
        <f>'Performance Analysis by Country'!BX55</f>
        <v>3</v>
      </c>
      <c r="BB55" s="252">
        <f>'Performance Analysis by Country'!BY55</f>
        <v>3</v>
      </c>
      <c r="BC55" s="252">
        <f>'Performance Analysis by Country'!BZ55</f>
        <v>3</v>
      </c>
      <c r="BD55" s="252">
        <f>'Performance Analysis by Country'!CA55</f>
        <v>3</v>
      </c>
      <c r="BE55" s="252" t="str">
        <f>'Performance Analysis by Country'!CB55</f>
        <v>*</v>
      </c>
      <c r="BF55" s="260">
        <f>'Performance Analysis by Country'!CG55</f>
        <v>3</v>
      </c>
      <c r="BG55" s="260">
        <f>'Performance Analysis by Country'!CH55</f>
        <v>4</v>
      </c>
      <c r="BH55" s="260">
        <f>'Performance Analysis by Country'!CI55</f>
        <v>2</v>
      </c>
      <c r="BI55" s="260">
        <f>'Performance Analysis by Country'!CJ55</f>
        <v>4</v>
      </c>
      <c r="BJ55" s="260">
        <f>'Performance Analysis by Country'!CK55</f>
        <v>2</v>
      </c>
      <c r="BK55" s="260">
        <f>'Performance Analysis by Country'!CL55</f>
        <v>3</v>
      </c>
      <c r="BL55" s="260">
        <f>'Performance Analysis by Country'!CM55</f>
        <v>4</v>
      </c>
      <c r="BM55" s="260">
        <f>'Performance Analysis by Country'!CN55</f>
        <v>1</v>
      </c>
      <c r="BN55" s="260">
        <f>'Performance Analysis by Country'!CO55</f>
        <v>1</v>
      </c>
      <c r="BO55" s="260">
        <f>'Performance Analysis by Country'!CP55</f>
        <v>1</v>
      </c>
      <c r="BP55" s="260">
        <f>'Performance Analysis by Country'!CQ55</f>
        <v>1</v>
      </c>
      <c r="BQ55" s="140">
        <f>'Performance Analysis by Country'!CU55</f>
        <v>2</v>
      </c>
      <c r="BR55" s="140">
        <f>'Performance Analysis by Country'!CV55</f>
        <v>2</v>
      </c>
      <c r="BS55" s="140">
        <f>'Performance Analysis by Country'!CW55</f>
        <v>2</v>
      </c>
      <c r="BT55" s="236">
        <f>'Performance Analysis by Country'!CY55</f>
        <v>2</v>
      </c>
      <c r="BU55" s="100">
        <f t="shared" si="10"/>
        <v>5</v>
      </c>
      <c r="BV55" s="100">
        <f t="shared" si="11"/>
        <v>62</v>
      </c>
      <c r="BW55" s="273">
        <f t="shared" si="6"/>
        <v>0.92537313432835822</v>
      </c>
      <c r="BX55" s="274" t="str">
        <f t="shared" si="7"/>
        <v/>
      </c>
      <c r="BZ55" s="230">
        <f t="shared" si="12"/>
        <v>15</v>
      </c>
      <c r="CA55" s="235">
        <f t="shared" si="13"/>
        <v>16</v>
      </c>
      <c r="CB55" s="171">
        <f t="shared" si="14"/>
        <v>15</v>
      </c>
      <c r="CC55" s="232">
        <f t="shared" si="15"/>
        <v>16</v>
      </c>
      <c r="CD55" s="16"/>
      <c r="CE55" s="230">
        <f t="shared" si="8"/>
        <v>31</v>
      </c>
      <c r="CF55" s="232">
        <f t="shared" si="9"/>
        <v>31</v>
      </c>
    </row>
    <row r="56" spans="1:84" x14ac:dyDescent="0.25">
      <c r="A56" s="3" t="s">
        <v>89</v>
      </c>
      <c r="B56" s="406">
        <v>2013</v>
      </c>
      <c r="C56" s="418" t="s">
        <v>447</v>
      </c>
      <c r="D56" s="418" t="s">
        <v>400</v>
      </c>
      <c r="E56" s="407" t="s">
        <v>429</v>
      </c>
      <c r="F56" s="244">
        <f>'Performance Analysis by Country'!D56</f>
        <v>4</v>
      </c>
      <c r="G56" s="128">
        <f>'Performance Analysis by Country'!E56</f>
        <v>3</v>
      </c>
      <c r="H56" s="128">
        <f>'Performance Analysis by Country'!F56</f>
        <v>3</v>
      </c>
      <c r="I56" s="128">
        <f>'Performance Analysis by Country'!G56</f>
        <v>2</v>
      </c>
      <c r="J56" s="128">
        <f>'Performance Analysis by Country'!H56</f>
        <v>1</v>
      </c>
      <c r="K56" s="128">
        <f>'Performance Analysis by Country'!I56</f>
        <v>1</v>
      </c>
      <c r="L56" s="128" t="str">
        <f>'Performance Analysis by Country'!J56</f>
        <v>*</v>
      </c>
      <c r="M56" s="128" t="str">
        <f>'Performance Analysis by Country'!K56</f>
        <v>*</v>
      </c>
      <c r="N56" s="128">
        <f>'Performance Analysis by Country'!L56</f>
        <v>2</v>
      </c>
      <c r="O56" s="128">
        <f>'Performance Analysis by Country'!M56</f>
        <v>4</v>
      </c>
      <c r="P56" s="128">
        <f>'Performance Analysis by Country'!N56</f>
        <v>1</v>
      </c>
      <c r="Q56" s="128">
        <f>'Performance Analysis by Country'!O56</f>
        <v>3</v>
      </c>
      <c r="R56" s="126">
        <f>'Performance Analysis by Country'!S56</f>
        <v>3</v>
      </c>
      <c r="S56" s="126">
        <f>'Performance Analysis by Country'!V56</f>
        <v>2</v>
      </c>
      <c r="T56" s="126">
        <f>'Performance Analysis by Country'!W56</f>
        <v>1</v>
      </c>
      <c r="U56" s="126">
        <f>'Performance Analysis by Country'!X56</f>
        <v>3</v>
      </c>
      <c r="V56" s="127">
        <f>'Performance Analysis by Country'!AE56</f>
        <v>4</v>
      </c>
      <c r="W56" s="127">
        <f>'Performance Analysis by Country'!AF56</f>
        <v>1</v>
      </c>
      <c r="X56" s="127">
        <f>'Performance Analysis by Country'!AG56</f>
        <v>4</v>
      </c>
      <c r="Y56" s="127">
        <f>'Performance Analysis by Country'!AH56</f>
        <v>3</v>
      </c>
      <c r="Z56" s="127">
        <f>'Performance Analysis by Country'!AI56</f>
        <v>1</v>
      </c>
      <c r="AA56" s="127">
        <f>'Performance Analysis by Country'!AJ56</f>
        <v>3</v>
      </c>
      <c r="AB56" s="127" t="str">
        <f>'Performance Analysis by Country'!AK56</f>
        <v>*</v>
      </c>
      <c r="AC56" s="127">
        <f>'Performance Analysis by Country'!AL56</f>
        <v>4</v>
      </c>
      <c r="AD56" s="127">
        <f>'Performance Analysis by Country'!AM56</f>
        <v>3</v>
      </c>
      <c r="AE56" s="127">
        <f>'Performance Analysis by Country'!AN56</f>
        <v>3</v>
      </c>
      <c r="AF56" s="127">
        <f>'Performance Analysis by Country'!AO56</f>
        <v>4</v>
      </c>
      <c r="AG56" s="127">
        <f>'Performance Analysis by Country'!AP56</f>
        <v>1</v>
      </c>
      <c r="AH56" s="140">
        <f>'Performance Analysis by Country'!AU56</f>
        <v>3</v>
      </c>
      <c r="AI56" s="140">
        <f>'Performance Analysis by Country'!AV56</f>
        <v>4</v>
      </c>
      <c r="AJ56" s="140">
        <f>'Performance Analysis by Country'!AX56</f>
        <v>4</v>
      </c>
      <c r="AK56" s="140">
        <f>'Performance Analysis by Country'!AY56</f>
        <v>2</v>
      </c>
      <c r="AL56" s="140">
        <f>'Performance Analysis by Country'!AZ56</f>
        <v>2</v>
      </c>
      <c r="AM56" s="128">
        <f>'Performance Analysis by Country'!BD56</f>
        <v>2</v>
      </c>
      <c r="AN56" s="128">
        <f>'Performance Analysis by Country'!BE56</f>
        <v>3</v>
      </c>
      <c r="AO56" s="128">
        <f>'Performance Analysis by Country'!BF56</f>
        <v>4</v>
      </c>
      <c r="AP56" s="128">
        <f>'Performance Analysis by Country'!BG56</f>
        <v>4</v>
      </c>
      <c r="AQ56" s="128">
        <f>'Performance Analysis by Country'!BH56</f>
        <v>3</v>
      </c>
      <c r="AR56" s="128">
        <f>'Performance Analysis by Country'!BI56</f>
        <v>3</v>
      </c>
      <c r="AS56" s="128">
        <f>'Performance Analysis by Country'!BJ56</f>
        <v>3</v>
      </c>
      <c r="AT56" s="128">
        <f>'Performance Analysis by Country'!BK56</f>
        <v>4</v>
      </c>
      <c r="AU56" s="128">
        <f>'Performance Analysis by Country'!BL56</f>
        <v>1</v>
      </c>
      <c r="AV56" s="128">
        <f>'Performance Analysis by Country'!BN56</f>
        <v>4</v>
      </c>
      <c r="AW56" s="128">
        <f>'Performance Analysis by Country'!BO56</f>
        <v>4</v>
      </c>
      <c r="AX56" s="128" t="str">
        <f>'Performance Analysis by Country'!BR56</f>
        <v>*</v>
      </c>
      <c r="AY56" s="252">
        <f>'Performance Analysis by Country'!BV56</f>
        <v>2</v>
      </c>
      <c r="AZ56" s="252">
        <f>'Performance Analysis by Country'!BW56</f>
        <v>2</v>
      </c>
      <c r="BA56" s="252">
        <f>'Performance Analysis by Country'!BX56</f>
        <v>2</v>
      </c>
      <c r="BB56" s="252">
        <f>'Performance Analysis by Country'!BY56</f>
        <v>3</v>
      </c>
      <c r="BC56" s="252">
        <f>'Performance Analysis by Country'!BZ56</f>
        <v>2</v>
      </c>
      <c r="BD56" s="252">
        <f>'Performance Analysis by Country'!CA56</f>
        <v>1</v>
      </c>
      <c r="BE56" s="252">
        <f>'Performance Analysis by Country'!CB56</f>
        <v>3</v>
      </c>
      <c r="BF56" s="260">
        <f>'Performance Analysis by Country'!CG56</f>
        <v>3</v>
      </c>
      <c r="BG56" s="260">
        <f>'Performance Analysis by Country'!CH56</f>
        <v>3</v>
      </c>
      <c r="BH56" s="260">
        <f>'Performance Analysis by Country'!CI56</f>
        <v>3</v>
      </c>
      <c r="BI56" s="260">
        <f>'Performance Analysis by Country'!CJ56</f>
        <v>3</v>
      </c>
      <c r="BJ56" s="260">
        <f>'Performance Analysis by Country'!CK56</f>
        <v>2</v>
      </c>
      <c r="BK56" s="260">
        <f>'Performance Analysis by Country'!CL56</f>
        <v>2</v>
      </c>
      <c r="BL56" s="260">
        <f>'Performance Analysis by Country'!CM56</f>
        <v>4</v>
      </c>
      <c r="BM56" s="260">
        <f>'Performance Analysis by Country'!CN56</f>
        <v>1</v>
      </c>
      <c r="BN56" s="260">
        <f>'Performance Analysis by Country'!CO56</f>
        <v>3</v>
      </c>
      <c r="BO56" s="260">
        <f>'Performance Analysis by Country'!CP56</f>
        <v>1</v>
      </c>
      <c r="BP56" s="260">
        <f>'Performance Analysis by Country'!CQ56</f>
        <v>2</v>
      </c>
      <c r="BQ56" s="140">
        <f>'Performance Analysis by Country'!CU56</f>
        <v>4</v>
      </c>
      <c r="BR56" s="140">
        <f>'Performance Analysis by Country'!CV56</f>
        <v>3</v>
      </c>
      <c r="BS56" s="140">
        <f>'Performance Analysis by Country'!CW56</f>
        <v>3</v>
      </c>
      <c r="BT56" s="236">
        <f>'Performance Analysis by Country'!CY56</f>
        <v>3</v>
      </c>
      <c r="BU56" s="100">
        <f t="shared" si="10"/>
        <v>4</v>
      </c>
      <c r="BV56" s="100">
        <f t="shared" si="11"/>
        <v>63</v>
      </c>
      <c r="BW56" s="273">
        <f t="shared" si="6"/>
        <v>0.94029850746268662</v>
      </c>
      <c r="BX56" s="274" t="str">
        <f t="shared" si="7"/>
        <v/>
      </c>
      <c r="BZ56" s="230">
        <f t="shared" si="12"/>
        <v>11</v>
      </c>
      <c r="CA56" s="235">
        <f t="shared" si="13"/>
        <v>13</v>
      </c>
      <c r="CB56" s="171">
        <f t="shared" si="14"/>
        <v>24</v>
      </c>
      <c r="CC56" s="232">
        <f t="shared" si="15"/>
        <v>15</v>
      </c>
      <c r="CD56" s="16"/>
      <c r="CE56" s="230">
        <f t="shared" si="8"/>
        <v>24</v>
      </c>
      <c r="CF56" s="232">
        <f t="shared" si="9"/>
        <v>39</v>
      </c>
    </row>
    <row r="57" spans="1:84" x14ac:dyDescent="0.25">
      <c r="A57" s="3" t="s">
        <v>90</v>
      </c>
      <c r="B57" s="406">
        <v>2014</v>
      </c>
      <c r="C57" s="418" t="s">
        <v>444</v>
      </c>
      <c r="D57" s="418" t="s">
        <v>401</v>
      </c>
      <c r="E57" s="407" t="s">
        <v>429</v>
      </c>
      <c r="F57" s="244">
        <f>'Performance Analysis by Country'!D57</f>
        <v>3</v>
      </c>
      <c r="G57" s="128">
        <f>'Performance Analysis by Country'!E57</f>
        <v>2</v>
      </c>
      <c r="H57" s="128">
        <f>'Performance Analysis by Country'!F57</f>
        <v>2</v>
      </c>
      <c r="I57" s="128">
        <f>'Performance Analysis by Country'!G57</f>
        <v>1</v>
      </c>
      <c r="J57" s="128">
        <f>'Performance Analysis by Country'!H57</f>
        <v>3</v>
      </c>
      <c r="K57" s="128">
        <f>'Performance Analysis by Country'!I57</f>
        <v>1</v>
      </c>
      <c r="L57" s="128" t="str">
        <f>'Performance Analysis by Country'!J57</f>
        <v>*</v>
      </c>
      <c r="M57" s="128" t="str">
        <f>'Performance Analysis by Country'!K57</f>
        <v>*</v>
      </c>
      <c r="N57" s="128">
        <f>'Performance Analysis by Country'!L57</f>
        <v>2</v>
      </c>
      <c r="O57" s="128">
        <f>'Performance Analysis by Country'!M57</f>
        <v>4</v>
      </c>
      <c r="P57" s="128">
        <f>'Performance Analysis by Country'!N57</f>
        <v>3</v>
      </c>
      <c r="Q57" s="128">
        <f>'Performance Analysis by Country'!O57</f>
        <v>1</v>
      </c>
      <c r="R57" s="126">
        <f>'Performance Analysis by Country'!S57</f>
        <v>2</v>
      </c>
      <c r="S57" s="126">
        <f>'Performance Analysis by Country'!V57</f>
        <v>2</v>
      </c>
      <c r="T57" s="126">
        <f>'Performance Analysis by Country'!W57</f>
        <v>1</v>
      </c>
      <c r="U57" s="126">
        <f>'Performance Analysis by Country'!X57</f>
        <v>2</v>
      </c>
      <c r="V57" s="127">
        <f>'Performance Analysis by Country'!AE57</f>
        <v>1</v>
      </c>
      <c r="W57" s="127">
        <f>'Performance Analysis by Country'!AF57</f>
        <v>3</v>
      </c>
      <c r="X57" s="127">
        <f>'Performance Analysis by Country'!AG57</f>
        <v>1</v>
      </c>
      <c r="Y57" s="127">
        <f>'Performance Analysis by Country'!AH57</f>
        <v>3</v>
      </c>
      <c r="Z57" s="127">
        <f>'Performance Analysis by Country'!AI57</f>
        <v>1</v>
      </c>
      <c r="AA57" s="127">
        <f>'Performance Analysis by Country'!AJ57</f>
        <v>3</v>
      </c>
      <c r="AB57" s="127">
        <f>'Performance Analysis by Country'!AK57</f>
        <v>3</v>
      </c>
      <c r="AC57" s="127">
        <f>'Performance Analysis by Country'!AL57</f>
        <v>3</v>
      </c>
      <c r="AD57" s="127">
        <f>'Performance Analysis by Country'!AM57</f>
        <v>1</v>
      </c>
      <c r="AE57" s="127">
        <f>'Performance Analysis by Country'!AN57</f>
        <v>1</v>
      </c>
      <c r="AF57" s="127">
        <f>'Performance Analysis by Country'!AO57</f>
        <v>2</v>
      </c>
      <c r="AG57" s="127">
        <f>'Performance Analysis by Country'!AP57</f>
        <v>1</v>
      </c>
      <c r="AH57" s="140">
        <f>'Performance Analysis by Country'!AU57</f>
        <v>1</v>
      </c>
      <c r="AI57" s="140">
        <f>'Performance Analysis by Country'!AV57</f>
        <v>4</v>
      </c>
      <c r="AJ57" s="140">
        <f>'Performance Analysis by Country'!AX57</f>
        <v>1</v>
      </c>
      <c r="AK57" s="140">
        <f>'Performance Analysis by Country'!AY57</f>
        <v>4</v>
      </c>
      <c r="AL57" s="140">
        <f>'Performance Analysis by Country'!AZ57</f>
        <v>4</v>
      </c>
      <c r="AM57" s="128">
        <f>'Performance Analysis by Country'!BD57</f>
        <v>2</v>
      </c>
      <c r="AN57" s="128">
        <f>'Performance Analysis by Country'!BE57</f>
        <v>2</v>
      </c>
      <c r="AO57" s="128">
        <f>'Performance Analysis by Country'!BF57</f>
        <v>1</v>
      </c>
      <c r="AP57" s="128">
        <f>'Performance Analysis by Country'!BG57</f>
        <v>1</v>
      </c>
      <c r="AQ57" s="128">
        <f>'Performance Analysis by Country'!BH57</f>
        <v>2</v>
      </c>
      <c r="AR57" s="128">
        <f>'Performance Analysis by Country'!BI57</f>
        <v>3</v>
      </c>
      <c r="AS57" s="128">
        <f>'Performance Analysis by Country'!BJ57</f>
        <v>2</v>
      </c>
      <c r="AT57" s="128">
        <f>'Performance Analysis by Country'!BK57</f>
        <v>4</v>
      </c>
      <c r="AU57" s="128">
        <f>'Performance Analysis by Country'!BL57</f>
        <v>3</v>
      </c>
      <c r="AV57" s="128">
        <f>'Performance Analysis by Country'!BN57</f>
        <v>3</v>
      </c>
      <c r="AW57" s="128">
        <f>'Performance Analysis by Country'!BO57</f>
        <v>2</v>
      </c>
      <c r="AX57" s="128">
        <f>'Performance Analysis by Country'!BR57</f>
        <v>3</v>
      </c>
      <c r="AY57" s="252">
        <f>'Performance Analysis by Country'!BV57</f>
        <v>4</v>
      </c>
      <c r="AZ57" s="252">
        <f>'Performance Analysis by Country'!BW57</f>
        <v>3</v>
      </c>
      <c r="BA57" s="252">
        <f>'Performance Analysis by Country'!BX57</f>
        <v>2</v>
      </c>
      <c r="BB57" s="252">
        <f>'Performance Analysis by Country'!BY57</f>
        <v>2</v>
      </c>
      <c r="BC57" s="252">
        <f>'Performance Analysis by Country'!BZ57</f>
        <v>2</v>
      </c>
      <c r="BD57" s="252">
        <f>'Performance Analysis by Country'!CA57</f>
        <v>3</v>
      </c>
      <c r="BE57" s="252">
        <f>'Performance Analysis by Country'!CB57</f>
        <v>3</v>
      </c>
      <c r="BF57" s="260">
        <f>'Performance Analysis by Country'!CG57</f>
        <v>3</v>
      </c>
      <c r="BG57" s="260">
        <f>'Performance Analysis by Country'!CH57</f>
        <v>3</v>
      </c>
      <c r="BH57" s="260">
        <f>'Performance Analysis by Country'!CI57</f>
        <v>4</v>
      </c>
      <c r="BI57" s="260">
        <f>'Performance Analysis by Country'!CJ57</f>
        <v>3</v>
      </c>
      <c r="BJ57" s="260">
        <f>'Performance Analysis by Country'!CK57</f>
        <v>1</v>
      </c>
      <c r="BK57" s="260">
        <f>'Performance Analysis by Country'!CL57</f>
        <v>1</v>
      </c>
      <c r="BL57" s="260">
        <f>'Performance Analysis by Country'!CM57</f>
        <v>3</v>
      </c>
      <c r="BM57" s="260">
        <f>'Performance Analysis by Country'!CN57</f>
        <v>2</v>
      </c>
      <c r="BN57" s="260">
        <f>'Performance Analysis by Country'!CO57</f>
        <v>3</v>
      </c>
      <c r="BO57" s="260">
        <f>'Performance Analysis by Country'!CP57</f>
        <v>3</v>
      </c>
      <c r="BP57" s="260">
        <f>'Performance Analysis by Country'!CQ57</f>
        <v>2</v>
      </c>
      <c r="BQ57" s="140">
        <f>'Performance Analysis by Country'!CU57</f>
        <v>2</v>
      </c>
      <c r="BR57" s="140">
        <f>'Performance Analysis by Country'!CV57</f>
        <v>2</v>
      </c>
      <c r="BS57" s="140">
        <f>'Performance Analysis by Country'!CW57</f>
        <v>2</v>
      </c>
      <c r="BT57" s="236">
        <f>'Performance Analysis by Country'!CY57</f>
        <v>3</v>
      </c>
      <c r="BU57" s="100">
        <f t="shared" si="10"/>
        <v>2</v>
      </c>
      <c r="BV57" s="100">
        <f t="shared" si="11"/>
        <v>65</v>
      </c>
      <c r="BW57" s="273">
        <f t="shared" si="6"/>
        <v>0.97014925373134331</v>
      </c>
      <c r="BX57" s="274" t="str">
        <f t="shared" si="7"/>
        <v/>
      </c>
      <c r="BZ57" s="230">
        <f t="shared" si="12"/>
        <v>16</v>
      </c>
      <c r="CA57" s="235">
        <f t="shared" si="13"/>
        <v>20</v>
      </c>
      <c r="CB57" s="171">
        <f t="shared" si="14"/>
        <v>22</v>
      </c>
      <c r="CC57" s="232">
        <f t="shared" si="15"/>
        <v>7</v>
      </c>
      <c r="CD57" s="16"/>
      <c r="CE57" s="230">
        <f t="shared" si="8"/>
        <v>36</v>
      </c>
      <c r="CF57" s="232">
        <f t="shared" si="9"/>
        <v>29</v>
      </c>
    </row>
    <row r="58" spans="1:84" x14ac:dyDescent="0.25">
      <c r="A58" s="3" t="s">
        <v>91</v>
      </c>
      <c r="B58" s="406">
        <v>2011</v>
      </c>
      <c r="C58" s="418" t="s">
        <v>445</v>
      </c>
      <c r="D58" s="418" t="s">
        <v>401</v>
      </c>
      <c r="E58" s="407" t="s">
        <v>427</v>
      </c>
      <c r="F58" s="244">
        <f>'Performance Analysis by Country'!D58</f>
        <v>4</v>
      </c>
      <c r="G58" s="128">
        <f>'Performance Analysis by Country'!E58</f>
        <v>3</v>
      </c>
      <c r="H58" s="128">
        <f>'Performance Analysis by Country'!F58</f>
        <v>3</v>
      </c>
      <c r="I58" s="128">
        <f>'Performance Analysis by Country'!G58</f>
        <v>1</v>
      </c>
      <c r="J58" s="128">
        <f>'Performance Analysis by Country'!H58</f>
        <v>3</v>
      </c>
      <c r="K58" s="128">
        <f>'Performance Analysis by Country'!I58</f>
        <v>4</v>
      </c>
      <c r="L58" s="128">
        <f>'Performance Analysis by Country'!J58</f>
        <v>3</v>
      </c>
      <c r="M58" s="128">
        <f>'Performance Analysis by Country'!K58</f>
        <v>1</v>
      </c>
      <c r="N58" s="128">
        <f>'Performance Analysis by Country'!L58</f>
        <v>3</v>
      </c>
      <c r="O58" s="128">
        <f>'Performance Analysis by Country'!M58</f>
        <v>3</v>
      </c>
      <c r="P58" s="128">
        <f>'Performance Analysis by Country'!N58</f>
        <v>3</v>
      </c>
      <c r="Q58" s="128">
        <f>'Performance Analysis by Country'!O58</f>
        <v>1</v>
      </c>
      <c r="R58" s="126">
        <f>'Performance Analysis by Country'!S58</f>
        <v>3</v>
      </c>
      <c r="S58" s="126">
        <f>'Performance Analysis by Country'!V58</f>
        <v>3</v>
      </c>
      <c r="T58" s="126">
        <f>'Performance Analysis by Country'!W58</f>
        <v>1</v>
      </c>
      <c r="U58" s="126">
        <f>'Performance Analysis by Country'!X58</f>
        <v>3</v>
      </c>
      <c r="V58" s="127" t="str">
        <f>'Performance Analysis by Country'!AE58</f>
        <v>*</v>
      </c>
      <c r="W58" s="127">
        <f>'Performance Analysis by Country'!AF58</f>
        <v>1</v>
      </c>
      <c r="X58" s="127">
        <f>'Performance Analysis by Country'!AG58</f>
        <v>3</v>
      </c>
      <c r="Y58" s="127">
        <f>'Performance Analysis by Country'!AH58</f>
        <v>4</v>
      </c>
      <c r="Z58" s="127">
        <f>'Performance Analysis by Country'!AI58</f>
        <v>4</v>
      </c>
      <c r="AA58" s="127">
        <f>'Performance Analysis by Country'!AJ58</f>
        <v>3</v>
      </c>
      <c r="AB58" s="127">
        <f>'Performance Analysis by Country'!AK58</f>
        <v>4</v>
      </c>
      <c r="AC58" s="127">
        <f>'Performance Analysis by Country'!AL58</f>
        <v>2</v>
      </c>
      <c r="AD58" s="127">
        <f>'Performance Analysis by Country'!AM58</f>
        <v>2</v>
      </c>
      <c r="AE58" s="127">
        <f>'Performance Analysis by Country'!AN58</f>
        <v>4</v>
      </c>
      <c r="AF58" s="127">
        <f>'Performance Analysis by Country'!AO58</f>
        <v>3</v>
      </c>
      <c r="AG58" s="127">
        <f>'Performance Analysis by Country'!AP58</f>
        <v>3</v>
      </c>
      <c r="AH58" s="140">
        <f>'Performance Analysis by Country'!AU58</f>
        <v>4</v>
      </c>
      <c r="AI58" s="140">
        <f>'Performance Analysis by Country'!AV58</f>
        <v>1</v>
      </c>
      <c r="AJ58" s="140">
        <f>'Performance Analysis by Country'!AX58</f>
        <v>1</v>
      </c>
      <c r="AK58" s="140">
        <f>'Performance Analysis by Country'!AY58</f>
        <v>4</v>
      </c>
      <c r="AL58" s="140">
        <f>'Performance Analysis by Country'!AZ58</f>
        <v>4</v>
      </c>
      <c r="AM58" s="128">
        <f>'Performance Analysis by Country'!BD58</f>
        <v>1</v>
      </c>
      <c r="AN58" s="128">
        <f>'Performance Analysis by Country'!BE58</f>
        <v>1</v>
      </c>
      <c r="AO58" s="128">
        <f>'Performance Analysis by Country'!BF58</f>
        <v>1</v>
      </c>
      <c r="AP58" s="128">
        <f>'Performance Analysis by Country'!BG58</f>
        <v>2</v>
      </c>
      <c r="AQ58" s="128">
        <f>'Performance Analysis by Country'!BH58</f>
        <v>2</v>
      </c>
      <c r="AR58" s="128">
        <f>'Performance Analysis by Country'!BI58</f>
        <v>2</v>
      </c>
      <c r="AS58" s="128">
        <f>'Performance Analysis by Country'!BJ58</f>
        <v>1</v>
      </c>
      <c r="AT58" s="128">
        <f>'Performance Analysis by Country'!BK58</f>
        <v>2</v>
      </c>
      <c r="AU58" s="128">
        <f>'Performance Analysis by Country'!BL58</f>
        <v>2</v>
      </c>
      <c r="AV58" s="128">
        <f>'Performance Analysis by Country'!BN58</f>
        <v>2</v>
      </c>
      <c r="AW58" s="128">
        <f>'Performance Analysis by Country'!BO58</f>
        <v>1</v>
      </c>
      <c r="AX58" s="128">
        <f>'Performance Analysis by Country'!BR58</f>
        <v>3</v>
      </c>
      <c r="AY58" s="252">
        <f>'Performance Analysis by Country'!BV58</f>
        <v>4</v>
      </c>
      <c r="AZ58" s="252">
        <f>'Performance Analysis by Country'!BW58</f>
        <v>3</v>
      </c>
      <c r="BA58" s="252">
        <f>'Performance Analysis by Country'!BX58</f>
        <v>1</v>
      </c>
      <c r="BB58" s="252">
        <f>'Performance Analysis by Country'!BY58</f>
        <v>2</v>
      </c>
      <c r="BC58" s="252">
        <f>'Performance Analysis by Country'!BZ58</f>
        <v>3</v>
      </c>
      <c r="BD58" s="252">
        <f>'Performance Analysis by Country'!CA58</f>
        <v>3</v>
      </c>
      <c r="BE58" s="252">
        <f>'Performance Analysis by Country'!CB58</f>
        <v>2</v>
      </c>
      <c r="BF58" s="260">
        <f>'Performance Analysis by Country'!CG58</f>
        <v>3</v>
      </c>
      <c r="BG58" s="260">
        <f>'Performance Analysis by Country'!CH58</f>
        <v>3</v>
      </c>
      <c r="BH58" s="260">
        <f>'Performance Analysis by Country'!CI58</f>
        <v>4</v>
      </c>
      <c r="BI58" s="260">
        <f>'Performance Analysis by Country'!CJ58</f>
        <v>4</v>
      </c>
      <c r="BJ58" s="260">
        <f>'Performance Analysis by Country'!CK58</f>
        <v>2</v>
      </c>
      <c r="BK58" s="260">
        <f>'Performance Analysis by Country'!CL58</f>
        <v>3</v>
      </c>
      <c r="BL58" s="260">
        <f>'Performance Analysis by Country'!CM58</f>
        <v>3</v>
      </c>
      <c r="BM58" s="260">
        <f>'Performance Analysis by Country'!CN58</f>
        <v>3</v>
      </c>
      <c r="BN58" s="260">
        <f>'Performance Analysis by Country'!CO58</f>
        <v>2</v>
      </c>
      <c r="BO58" s="260">
        <f>'Performance Analysis by Country'!CP58</f>
        <v>4</v>
      </c>
      <c r="BP58" s="260">
        <f>'Performance Analysis by Country'!CQ58</f>
        <v>2</v>
      </c>
      <c r="BQ58" s="140">
        <f>'Performance Analysis by Country'!CU58</f>
        <v>3</v>
      </c>
      <c r="BR58" s="140">
        <f>'Performance Analysis by Country'!CV58</f>
        <v>3</v>
      </c>
      <c r="BS58" s="140">
        <f>'Performance Analysis by Country'!CW58</f>
        <v>3</v>
      </c>
      <c r="BT58" s="236">
        <f>'Performance Analysis by Country'!CY58</f>
        <v>3</v>
      </c>
      <c r="BU58" s="100">
        <f t="shared" si="10"/>
        <v>1</v>
      </c>
      <c r="BV58" s="100">
        <f t="shared" si="11"/>
        <v>66</v>
      </c>
      <c r="BW58" s="273">
        <f t="shared" si="6"/>
        <v>0.9850746268656716</v>
      </c>
      <c r="BX58" s="274" t="str">
        <f t="shared" si="7"/>
        <v/>
      </c>
      <c r="BZ58" s="230">
        <f t="shared" si="12"/>
        <v>13</v>
      </c>
      <c r="CA58" s="235">
        <f t="shared" si="13"/>
        <v>13</v>
      </c>
      <c r="CB58" s="171">
        <f t="shared" si="14"/>
        <v>27</v>
      </c>
      <c r="CC58" s="232">
        <f t="shared" si="15"/>
        <v>13</v>
      </c>
      <c r="CD58" s="16"/>
      <c r="CE58" s="230">
        <f t="shared" si="8"/>
        <v>26</v>
      </c>
      <c r="CF58" s="232">
        <f t="shared" si="9"/>
        <v>40</v>
      </c>
    </row>
    <row r="59" spans="1:84" x14ac:dyDescent="0.25">
      <c r="A59" s="5" t="s">
        <v>398</v>
      </c>
      <c r="B59" s="401">
        <v>2011</v>
      </c>
      <c r="C59" s="418" t="s">
        <v>445</v>
      </c>
      <c r="D59" s="418" t="s">
        <v>401</v>
      </c>
      <c r="E59" s="407" t="s">
        <v>427</v>
      </c>
      <c r="F59" s="244">
        <f>'Performance Analysis by Country'!D59</f>
        <v>4</v>
      </c>
      <c r="G59" s="128">
        <f>'Performance Analysis by Country'!E59</f>
        <v>4</v>
      </c>
      <c r="H59" s="128">
        <f>'Performance Analysis by Country'!F59</f>
        <v>3</v>
      </c>
      <c r="I59" s="128">
        <f>'Performance Analysis by Country'!G59</f>
        <v>4</v>
      </c>
      <c r="J59" s="128">
        <f>'Performance Analysis by Country'!H59</f>
        <v>4</v>
      </c>
      <c r="K59" s="128">
        <f>'Performance Analysis by Country'!I59</f>
        <v>4</v>
      </c>
      <c r="L59" s="128">
        <f>'Performance Analysis by Country'!J59</f>
        <v>3</v>
      </c>
      <c r="M59" s="128">
        <f>'Performance Analysis by Country'!K59</f>
        <v>1</v>
      </c>
      <c r="N59" s="128">
        <f>'Performance Analysis by Country'!L59</f>
        <v>3</v>
      </c>
      <c r="O59" s="128">
        <f>'Performance Analysis by Country'!M59</f>
        <v>4</v>
      </c>
      <c r="P59" s="128">
        <f>'Performance Analysis by Country'!N59</f>
        <v>2</v>
      </c>
      <c r="Q59" s="128">
        <f>'Performance Analysis by Country'!O59</f>
        <v>3</v>
      </c>
      <c r="R59" s="126" t="str">
        <f>'Performance Analysis by Country'!S59</f>
        <v>*</v>
      </c>
      <c r="S59" s="126">
        <f>'Performance Analysis by Country'!V59</f>
        <v>3</v>
      </c>
      <c r="T59" s="126">
        <f>'Performance Analysis by Country'!W59</f>
        <v>1</v>
      </c>
      <c r="U59" s="126">
        <f>'Performance Analysis by Country'!X59</f>
        <v>3</v>
      </c>
      <c r="V59" s="127">
        <f>'Performance Analysis by Country'!AE59</f>
        <v>3</v>
      </c>
      <c r="W59" s="127">
        <f>'Performance Analysis by Country'!AF59</f>
        <v>2</v>
      </c>
      <c r="X59" s="127">
        <f>'Performance Analysis by Country'!AG59</f>
        <v>1</v>
      </c>
      <c r="Y59" s="127">
        <f>'Performance Analysis by Country'!AH59</f>
        <v>3</v>
      </c>
      <c r="Z59" s="127">
        <f>'Performance Analysis by Country'!AI59</f>
        <v>3</v>
      </c>
      <c r="AA59" s="127">
        <f>'Performance Analysis by Country'!AJ59</f>
        <v>2</v>
      </c>
      <c r="AB59" s="127">
        <f>'Performance Analysis by Country'!AK59</f>
        <v>3</v>
      </c>
      <c r="AC59" s="127">
        <f>'Performance Analysis by Country'!AL59</f>
        <v>4</v>
      </c>
      <c r="AD59" s="127">
        <f>'Performance Analysis by Country'!AM59</f>
        <v>3</v>
      </c>
      <c r="AE59" s="127">
        <f>'Performance Analysis by Country'!AN59</f>
        <v>3</v>
      </c>
      <c r="AF59" s="127">
        <f>'Performance Analysis by Country'!AO59</f>
        <v>3</v>
      </c>
      <c r="AG59" s="127">
        <f>'Performance Analysis by Country'!AP59</f>
        <v>3</v>
      </c>
      <c r="AH59" s="140">
        <f>'Performance Analysis by Country'!AU59</f>
        <v>4</v>
      </c>
      <c r="AI59" s="140">
        <f>'Performance Analysis by Country'!AV59</f>
        <v>3</v>
      </c>
      <c r="AJ59" s="140">
        <f>'Performance Analysis by Country'!AX59</f>
        <v>1</v>
      </c>
      <c r="AK59" s="140">
        <f>'Performance Analysis by Country'!AY59</f>
        <v>4</v>
      </c>
      <c r="AL59" s="140">
        <f>'Performance Analysis by Country'!AZ59</f>
        <v>4</v>
      </c>
      <c r="AM59" s="128">
        <f>'Performance Analysis by Country'!BD59</f>
        <v>3</v>
      </c>
      <c r="AN59" s="128">
        <f>'Performance Analysis by Country'!BE59</f>
        <v>1</v>
      </c>
      <c r="AO59" s="128">
        <f>'Performance Analysis by Country'!BF59</f>
        <v>2</v>
      </c>
      <c r="AP59" s="128">
        <f>'Performance Analysis by Country'!BG59</f>
        <v>2</v>
      </c>
      <c r="AQ59" s="128">
        <f>'Performance Analysis by Country'!BH59</f>
        <v>2</v>
      </c>
      <c r="AR59" s="128">
        <f>'Performance Analysis by Country'!BI59</f>
        <v>2</v>
      </c>
      <c r="AS59" s="128">
        <f>'Performance Analysis by Country'!BJ59</f>
        <v>1</v>
      </c>
      <c r="AT59" s="128">
        <f>'Performance Analysis by Country'!BK59</f>
        <v>2</v>
      </c>
      <c r="AU59" s="128">
        <f>'Performance Analysis by Country'!BL59</f>
        <v>1</v>
      </c>
      <c r="AV59" s="128">
        <f>'Performance Analysis by Country'!BN59</f>
        <v>2</v>
      </c>
      <c r="AW59" s="128">
        <f>'Performance Analysis by Country'!BO59</f>
        <v>2</v>
      </c>
      <c r="AX59" s="128">
        <f>'Performance Analysis by Country'!BR59</f>
        <v>3</v>
      </c>
      <c r="AY59" s="252">
        <f>'Performance Analysis by Country'!BV59</f>
        <v>4</v>
      </c>
      <c r="AZ59" s="252">
        <f>'Performance Analysis by Country'!BW59</f>
        <v>3</v>
      </c>
      <c r="BA59" s="252">
        <f>'Performance Analysis by Country'!BX59</f>
        <v>1</v>
      </c>
      <c r="BB59" s="252">
        <f>'Performance Analysis by Country'!BY59</f>
        <v>2</v>
      </c>
      <c r="BC59" s="252">
        <f>'Performance Analysis by Country'!BZ59</f>
        <v>3</v>
      </c>
      <c r="BD59" s="252">
        <f>'Performance Analysis by Country'!CA59</f>
        <v>3</v>
      </c>
      <c r="BE59" s="252">
        <f>'Performance Analysis by Country'!CB59</f>
        <v>4</v>
      </c>
      <c r="BF59" s="260">
        <f>'Performance Analysis by Country'!CG59</f>
        <v>2</v>
      </c>
      <c r="BG59" s="260">
        <f>'Performance Analysis by Country'!CH59</f>
        <v>4</v>
      </c>
      <c r="BH59" s="260">
        <f>'Performance Analysis by Country'!CI59</f>
        <v>4</v>
      </c>
      <c r="BI59" s="260">
        <f>'Performance Analysis by Country'!CJ59</f>
        <v>4</v>
      </c>
      <c r="BJ59" s="260">
        <f>'Performance Analysis by Country'!CK59</f>
        <v>1</v>
      </c>
      <c r="BK59" s="260">
        <f>'Performance Analysis by Country'!CL59</f>
        <v>2</v>
      </c>
      <c r="BL59" s="260">
        <f>'Performance Analysis by Country'!CM59</f>
        <v>3</v>
      </c>
      <c r="BM59" s="260">
        <f>'Performance Analysis by Country'!CN59</f>
        <v>2</v>
      </c>
      <c r="BN59" s="260">
        <f>'Performance Analysis by Country'!CO59</f>
        <v>2</v>
      </c>
      <c r="BO59" s="260">
        <f>'Performance Analysis by Country'!CP59</f>
        <v>3</v>
      </c>
      <c r="BP59" s="260">
        <f>'Performance Analysis by Country'!CQ59</f>
        <v>2</v>
      </c>
      <c r="BQ59" s="140">
        <f>'Performance Analysis by Country'!CU59</f>
        <v>2</v>
      </c>
      <c r="BR59" s="140">
        <f>'Performance Analysis by Country'!CV59</f>
        <v>3</v>
      </c>
      <c r="BS59" s="140">
        <f>'Performance Analysis by Country'!CW59</f>
        <v>4</v>
      </c>
      <c r="BT59" s="236">
        <f>'Performance Analysis by Country'!CY59</f>
        <v>3</v>
      </c>
      <c r="BU59" s="100">
        <f t="shared" si="10"/>
        <v>1</v>
      </c>
      <c r="BV59" s="100">
        <f t="shared" si="11"/>
        <v>66</v>
      </c>
      <c r="BW59" s="273">
        <f t="shared" si="6"/>
        <v>0.9850746268656716</v>
      </c>
      <c r="BX59" s="274" t="str">
        <f t="shared" si="7"/>
        <v/>
      </c>
      <c r="BZ59" s="230">
        <f t="shared" si="12"/>
        <v>9</v>
      </c>
      <c r="CA59" s="235">
        <f t="shared" si="13"/>
        <v>17</v>
      </c>
      <c r="CB59" s="171">
        <f t="shared" si="14"/>
        <v>24</v>
      </c>
      <c r="CC59" s="232">
        <f t="shared" si="15"/>
        <v>16</v>
      </c>
      <c r="CD59" s="16"/>
      <c r="CE59" s="230">
        <f t="shared" si="8"/>
        <v>26</v>
      </c>
      <c r="CF59" s="232">
        <f t="shared" si="9"/>
        <v>40</v>
      </c>
    </row>
    <row r="60" spans="1:84" x14ac:dyDescent="0.25">
      <c r="A60" s="3" t="s">
        <v>92</v>
      </c>
      <c r="B60" s="406">
        <v>2014</v>
      </c>
      <c r="C60" s="418" t="s">
        <v>448</v>
      </c>
      <c r="D60" s="418" t="s">
        <v>400</v>
      </c>
      <c r="E60" s="407" t="s">
        <v>429</v>
      </c>
      <c r="F60" s="244">
        <f>'Performance Analysis by Country'!D60</f>
        <v>4</v>
      </c>
      <c r="G60" s="128">
        <f>'Performance Analysis by Country'!E60</f>
        <v>1</v>
      </c>
      <c r="H60" s="128">
        <f>'Performance Analysis by Country'!F60</f>
        <v>2</v>
      </c>
      <c r="I60" s="128">
        <f>'Performance Analysis by Country'!G60</f>
        <v>1</v>
      </c>
      <c r="J60" s="128">
        <f>'Performance Analysis by Country'!H60</f>
        <v>1</v>
      </c>
      <c r="K60" s="128">
        <f>'Performance Analysis by Country'!I60</f>
        <v>2</v>
      </c>
      <c r="L60" s="128">
        <f>'Performance Analysis by Country'!J60</f>
        <v>4</v>
      </c>
      <c r="M60" s="128">
        <f>'Performance Analysis by Country'!K60</f>
        <v>2</v>
      </c>
      <c r="N60" s="128">
        <f>'Performance Analysis by Country'!L60</f>
        <v>3</v>
      </c>
      <c r="O60" s="128" t="str">
        <f>'Performance Analysis by Country'!M60</f>
        <v>*</v>
      </c>
      <c r="P60" s="128" t="str">
        <f>'Performance Analysis by Country'!N60</f>
        <v>*</v>
      </c>
      <c r="Q60" s="128">
        <f>'Performance Analysis by Country'!O60</f>
        <v>2</v>
      </c>
      <c r="R60" s="126">
        <f>'Performance Analysis by Country'!S60</f>
        <v>3</v>
      </c>
      <c r="S60" s="126">
        <f>'Performance Analysis by Country'!V60</f>
        <v>2</v>
      </c>
      <c r="T60" s="126">
        <f>'Performance Analysis by Country'!W60</f>
        <v>1</v>
      </c>
      <c r="U60" s="126">
        <f>'Performance Analysis by Country'!X60</f>
        <v>1</v>
      </c>
      <c r="V60" s="127">
        <f>'Performance Analysis by Country'!AE60</f>
        <v>4</v>
      </c>
      <c r="W60" s="127" t="str">
        <f>'Performance Analysis by Country'!AF60</f>
        <v>*</v>
      </c>
      <c r="X60" s="127">
        <f>'Performance Analysis by Country'!AG60</f>
        <v>4</v>
      </c>
      <c r="Y60" s="127">
        <f>'Performance Analysis by Country'!AH60</f>
        <v>2</v>
      </c>
      <c r="Z60" s="127">
        <f>'Performance Analysis by Country'!AI60</f>
        <v>3</v>
      </c>
      <c r="AA60" s="127" t="str">
        <f>'Performance Analysis by Country'!AJ60</f>
        <v>*</v>
      </c>
      <c r="AB60" s="127">
        <f>'Performance Analysis by Country'!AK60</f>
        <v>1</v>
      </c>
      <c r="AC60" s="127">
        <f>'Performance Analysis by Country'!AL60</f>
        <v>4</v>
      </c>
      <c r="AD60" s="127">
        <f>'Performance Analysis by Country'!AM60</f>
        <v>4</v>
      </c>
      <c r="AE60" s="127">
        <f>'Performance Analysis by Country'!AN60</f>
        <v>3</v>
      </c>
      <c r="AF60" s="127">
        <f>'Performance Analysis by Country'!AO60</f>
        <v>4</v>
      </c>
      <c r="AG60" s="127">
        <f>'Performance Analysis by Country'!AP60</f>
        <v>1</v>
      </c>
      <c r="AH60" s="140">
        <f>'Performance Analysis by Country'!AU60</f>
        <v>4</v>
      </c>
      <c r="AI60" s="140">
        <f>'Performance Analysis by Country'!AV60</f>
        <v>4</v>
      </c>
      <c r="AJ60" s="140">
        <f>'Performance Analysis by Country'!AX60</f>
        <v>1</v>
      </c>
      <c r="AK60" s="140">
        <f>'Performance Analysis by Country'!AY60</f>
        <v>4</v>
      </c>
      <c r="AL60" s="140">
        <f>'Performance Analysis by Country'!AZ60</f>
        <v>4</v>
      </c>
      <c r="AM60" s="128">
        <f>'Performance Analysis by Country'!BD60</f>
        <v>4</v>
      </c>
      <c r="AN60" s="128">
        <f>'Performance Analysis by Country'!BE60</f>
        <v>4</v>
      </c>
      <c r="AO60" s="128">
        <f>'Performance Analysis by Country'!BF60</f>
        <v>4</v>
      </c>
      <c r="AP60" s="128">
        <f>'Performance Analysis by Country'!BG60</f>
        <v>4</v>
      </c>
      <c r="AQ60" s="128">
        <f>'Performance Analysis by Country'!BH60</f>
        <v>2</v>
      </c>
      <c r="AR60" s="128">
        <f>'Performance Analysis by Country'!BI60</f>
        <v>3</v>
      </c>
      <c r="AS60" s="128">
        <f>'Performance Analysis by Country'!BJ60</f>
        <v>3</v>
      </c>
      <c r="AT60" s="128">
        <f>'Performance Analysis by Country'!BK60</f>
        <v>3</v>
      </c>
      <c r="AU60" s="128">
        <f>'Performance Analysis by Country'!BL60</f>
        <v>3</v>
      </c>
      <c r="AV60" s="128">
        <f>'Performance Analysis by Country'!BN60</f>
        <v>4</v>
      </c>
      <c r="AW60" s="128" t="str">
        <f>'Performance Analysis by Country'!BO60</f>
        <v>*</v>
      </c>
      <c r="AX60" s="128">
        <f>'Performance Analysis by Country'!BR60</f>
        <v>4</v>
      </c>
      <c r="AY60" s="252">
        <f>'Performance Analysis by Country'!BV60</f>
        <v>2</v>
      </c>
      <c r="AZ60" s="252">
        <f>'Performance Analysis by Country'!BW60</f>
        <v>2</v>
      </c>
      <c r="BA60" s="252">
        <f>'Performance Analysis by Country'!BX60</f>
        <v>4</v>
      </c>
      <c r="BB60" s="252">
        <f>'Performance Analysis by Country'!BY60</f>
        <v>4</v>
      </c>
      <c r="BC60" s="252">
        <f>'Performance Analysis by Country'!BZ60</f>
        <v>3</v>
      </c>
      <c r="BD60" s="252">
        <f>'Performance Analysis by Country'!CA60</f>
        <v>1</v>
      </c>
      <c r="BE60" s="252">
        <f>'Performance Analysis by Country'!CB60</f>
        <v>1</v>
      </c>
      <c r="BF60" s="260">
        <f>'Performance Analysis by Country'!CG60</f>
        <v>3</v>
      </c>
      <c r="BG60" s="260">
        <f>'Performance Analysis by Country'!CH60</f>
        <v>4</v>
      </c>
      <c r="BH60" s="260">
        <f>'Performance Analysis by Country'!CI60</f>
        <v>3</v>
      </c>
      <c r="BI60" s="260">
        <f>'Performance Analysis by Country'!CJ60</f>
        <v>3</v>
      </c>
      <c r="BJ60" s="260">
        <f>'Performance Analysis by Country'!CK60</f>
        <v>2</v>
      </c>
      <c r="BK60" s="260">
        <f>'Performance Analysis by Country'!CL60</f>
        <v>3</v>
      </c>
      <c r="BL60" s="260">
        <f>'Performance Analysis by Country'!CM60</f>
        <v>1</v>
      </c>
      <c r="BM60" s="260">
        <f>'Performance Analysis by Country'!CN60</f>
        <v>4</v>
      </c>
      <c r="BN60" s="260">
        <f>'Performance Analysis by Country'!CO60</f>
        <v>4</v>
      </c>
      <c r="BO60" s="260">
        <f>'Performance Analysis by Country'!CP60</f>
        <v>4</v>
      </c>
      <c r="BP60" s="260">
        <f>'Performance Analysis by Country'!CQ60</f>
        <v>3</v>
      </c>
      <c r="BQ60" s="140">
        <f>'Performance Analysis by Country'!CU60</f>
        <v>4</v>
      </c>
      <c r="BR60" s="140">
        <f>'Performance Analysis by Country'!CV60</f>
        <v>4</v>
      </c>
      <c r="BS60" s="140">
        <f>'Performance Analysis by Country'!CW60</f>
        <v>4</v>
      </c>
      <c r="BT60" s="236">
        <f>'Performance Analysis by Country'!CY60</f>
        <v>3</v>
      </c>
      <c r="BU60" s="100">
        <f t="shared" si="10"/>
        <v>5</v>
      </c>
      <c r="BV60" s="100">
        <f t="shared" si="11"/>
        <v>62</v>
      </c>
      <c r="BW60" s="273">
        <f t="shared" si="6"/>
        <v>0.92537313432835822</v>
      </c>
      <c r="BX60" s="274" t="str">
        <f t="shared" si="7"/>
        <v/>
      </c>
      <c r="BZ60" s="230">
        <f t="shared" si="12"/>
        <v>11</v>
      </c>
      <c r="CA60" s="235">
        <f t="shared" si="13"/>
        <v>10</v>
      </c>
      <c r="CB60" s="171">
        <f t="shared" si="14"/>
        <v>15</v>
      </c>
      <c r="CC60" s="232">
        <f t="shared" si="15"/>
        <v>26</v>
      </c>
      <c r="CD60" s="16"/>
      <c r="CE60" s="230">
        <f t="shared" si="8"/>
        <v>21</v>
      </c>
      <c r="CF60" s="232">
        <f t="shared" si="9"/>
        <v>41</v>
      </c>
    </row>
    <row r="61" spans="1:84" x14ac:dyDescent="0.25">
      <c r="A61" s="3" t="s">
        <v>93</v>
      </c>
      <c r="B61" s="406">
        <v>2012</v>
      </c>
      <c r="C61" s="418" t="s">
        <v>447</v>
      </c>
      <c r="D61" s="418" t="s">
        <v>400</v>
      </c>
      <c r="E61" s="407" t="s">
        <v>428</v>
      </c>
      <c r="F61" s="244">
        <f>'Performance Analysis by Country'!D61</f>
        <v>4</v>
      </c>
      <c r="G61" s="128">
        <f>'Performance Analysis by Country'!E61</f>
        <v>2</v>
      </c>
      <c r="H61" s="128">
        <f>'Performance Analysis by Country'!F61</f>
        <v>2</v>
      </c>
      <c r="I61" s="128">
        <f>'Performance Analysis by Country'!G61</f>
        <v>1</v>
      </c>
      <c r="J61" s="128">
        <f>'Performance Analysis by Country'!H61</f>
        <v>1</v>
      </c>
      <c r="K61" s="128">
        <f>'Performance Analysis by Country'!I61</f>
        <v>1</v>
      </c>
      <c r="L61" s="128">
        <f>'Performance Analysis by Country'!J61</f>
        <v>1</v>
      </c>
      <c r="M61" s="128">
        <f>'Performance Analysis by Country'!K61</f>
        <v>1</v>
      </c>
      <c r="N61" s="128">
        <f>'Performance Analysis by Country'!L61</f>
        <v>2</v>
      </c>
      <c r="O61" s="128" t="str">
        <f>'Performance Analysis by Country'!M61</f>
        <v>*</v>
      </c>
      <c r="P61" s="128" t="str">
        <f>'Performance Analysis by Country'!N61</f>
        <v>*</v>
      </c>
      <c r="Q61" s="128">
        <f>'Performance Analysis by Country'!O61</f>
        <v>1</v>
      </c>
      <c r="R61" s="126">
        <f>'Performance Analysis by Country'!S61</f>
        <v>3</v>
      </c>
      <c r="S61" s="126">
        <f>'Performance Analysis by Country'!V61</f>
        <v>4</v>
      </c>
      <c r="T61" s="126">
        <f>'Performance Analysis by Country'!W61</f>
        <v>4</v>
      </c>
      <c r="U61" s="126">
        <f>'Performance Analysis by Country'!X61</f>
        <v>2</v>
      </c>
      <c r="V61" s="127">
        <f>'Performance Analysis by Country'!AE61</f>
        <v>1</v>
      </c>
      <c r="W61" s="127">
        <f>'Performance Analysis by Country'!AF61</f>
        <v>1</v>
      </c>
      <c r="X61" s="127">
        <f>'Performance Analysis by Country'!AG61</f>
        <v>3</v>
      </c>
      <c r="Y61" s="127">
        <f>'Performance Analysis by Country'!AH61</f>
        <v>1</v>
      </c>
      <c r="Z61" s="127">
        <f>'Performance Analysis by Country'!AI61</f>
        <v>1</v>
      </c>
      <c r="AA61" s="127">
        <f>'Performance Analysis by Country'!AJ61</f>
        <v>1</v>
      </c>
      <c r="AB61" s="127" t="str">
        <f>'Performance Analysis by Country'!AK61</f>
        <v>*</v>
      </c>
      <c r="AC61" s="127">
        <f>'Performance Analysis by Country'!AL61</f>
        <v>2</v>
      </c>
      <c r="AD61" s="127">
        <f>'Performance Analysis by Country'!AM61</f>
        <v>2</v>
      </c>
      <c r="AE61" s="127">
        <f>'Performance Analysis by Country'!AN61</f>
        <v>2</v>
      </c>
      <c r="AF61" s="127">
        <f>'Performance Analysis by Country'!AO61</f>
        <v>2</v>
      </c>
      <c r="AG61" s="127">
        <f>'Performance Analysis by Country'!AP61</f>
        <v>1</v>
      </c>
      <c r="AH61" s="140">
        <f>'Performance Analysis by Country'!AU61</f>
        <v>4</v>
      </c>
      <c r="AI61" s="140">
        <f>'Performance Analysis by Country'!AV61</f>
        <v>1</v>
      </c>
      <c r="AJ61" s="140" t="str">
        <f>'Performance Analysis by Country'!AX61</f>
        <v>*</v>
      </c>
      <c r="AK61" s="140">
        <f>'Performance Analysis by Country'!AY61</f>
        <v>4</v>
      </c>
      <c r="AL61" s="140">
        <f>'Performance Analysis by Country'!AZ61</f>
        <v>4</v>
      </c>
      <c r="AM61" s="128">
        <f>'Performance Analysis by Country'!BD61</f>
        <v>1</v>
      </c>
      <c r="AN61" s="128">
        <f>'Performance Analysis by Country'!BE61</f>
        <v>3</v>
      </c>
      <c r="AO61" s="128">
        <f>'Performance Analysis by Country'!BF61</f>
        <v>4</v>
      </c>
      <c r="AP61" s="128">
        <f>'Performance Analysis by Country'!BG61</f>
        <v>3</v>
      </c>
      <c r="AQ61" s="128">
        <f>'Performance Analysis by Country'!BH61</f>
        <v>2</v>
      </c>
      <c r="AR61" s="128">
        <f>'Performance Analysis by Country'!BI61</f>
        <v>3</v>
      </c>
      <c r="AS61" s="128">
        <f>'Performance Analysis by Country'!BJ61</f>
        <v>4</v>
      </c>
      <c r="AT61" s="128">
        <f>'Performance Analysis by Country'!BK61</f>
        <v>4</v>
      </c>
      <c r="AU61" s="128">
        <f>'Performance Analysis by Country'!BL61</f>
        <v>2</v>
      </c>
      <c r="AV61" s="128">
        <f>'Performance Analysis by Country'!BN61</f>
        <v>2</v>
      </c>
      <c r="AW61" s="128">
        <f>'Performance Analysis by Country'!BO61</f>
        <v>2</v>
      </c>
      <c r="AX61" s="128">
        <f>'Performance Analysis by Country'!BR61</f>
        <v>2</v>
      </c>
      <c r="AY61" s="252">
        <f>'Performance Analysis by Country'!BV61</f>
        <v>1</v>
      </c>
      <c r="AZ61" s="252">
        <f>'Performance Analysis by Country'!BW61</f>
        <v>3</v>
      </c>
      <c r="BA61" s="252">
        <f>'Performance Analysis by Country'!BX61</f>
        <v>2</v>
      </c>
      <c r="BB61" s="252">
        <f>'Performance Analysis by Country'!BY61</f>
        <v>2</v>
      </c>
      <c r="BC61" s="252">
        <f>'Performance Analysis by Country'!BZ61</f>
        <v>3</v>
      </c>
      <c r="BD61" s="252">
        <f>'Performance Analysis by Country'!CA61</f>
        <v>2</v>
      </c>
      <c r="BE61" s="252">
        <f>'Performance Analysis by Country'!CB61</f>
        <v>3</v>
      </c>
      <c r="BF61" s="260">
        <f>'Performance Analysis by Country'!CG61</f>
        <v>1</v>
      </c>
      <c r="BG61" s="260">
        <f>'Performance Analysis by Country'!CH61</f>
        <v>1</v>
      </c>
      <c r="BH61" s="260">
        <f>'Performance Analysis by Country'!CI61</f>
        <v>4</v>
      </c>
      <c r="BI61" s="260">
        <f>'Performance Analysis by Country'!CJ61</f>
        <v>1</v>
      </c>
      <c r="BJ61" s="260">
        <f>'Performance Analysis by Country'!CK61</f>
        <v>1</v>
      </c>
      <c r="BK61" s="260">
        <f>'Performance Analysis by Country'!CL61</f>
        <v>1</v>
      </c>
      <c r="BL61" s="260">
        <f>'Performance Analysis by Country'!CM61</f>
        <v>3</v>
      </c>
      <c r="BM61" s="260">
        <f>'Performance Analysis by Country'!CN61</f>
        <v>1</v>
      </c>
      <c r="BN61" s="260">
        <f>'Performance Analysis by Country'!CO61</f>
        <v>2</v>
      </c>
      <c r="BO61" s="260">
        <f>'Performance Analysis by Country'!CP61</f>
        <v>1</v>
      </c>
      <c r="BP61" s="260">
        <f>'Performance Analysis by Country'!CQ61</f>
        <v>1</v>
      </c>
      <c r="BQ61" s="140">
        <f>'Performance Analysis by Country'!CU61</f>
        <v>3</v>
      </c>
      <c r="BR61" s="140">
        <f>'Performance Analysis by Country'!CV61</f>
        <v>3</v>
      </c>
      <c r="BS61" s="140">
        <f>'Performance Analysis by Country'!CW61</f>
        <v>1</v>
      </c>
      <c r="BT61" s="236">
        <f>'Performance Analysis by Country'!CY61</f>
        <v>1</v>
      </c>
      <c r="BU61" s="100">
        <f t="shared" si="10"/>
        <v>4</v>
      </c>
      <c r="BV61" s="100">
        <f t="shared" si="11"/>
        <v>63</v>
      </c>
      <c r="BW61" s="273">
        <f t="shared" si="6"/>
        <v>0.94029850746268662</v>
      </c>
      <c r="BX61" s="274" t="str">
        <f t="shared" si="7"/>
        <v/>
      </c>
      <c r="BZ61" s="230">
        <f t="shared" si="12"/>
        <v>25</v>
      </c>
      <c r="CA61" s="235">
        <f t="shared" si="13"/>
        <v>17</v>
      </c>
      <c r="CB61" s="171">
        <f t="shared" si="14"/>
        <v>11</v>
      </c>
      <c r="CC61" s="232">
        <f t="shared" si="15"/>
        <v>10</v>
      </c>
      <c r="CD61" s="16"/>
      <c r="CE61" s="230">
        <f t="shared" si="8"/>
        <v>42</v>
      </c>
      <c r="CF61" s="232">
        <f t="shared" si="9"/>
        <v>21</v>
      </c>
    </row>
    <row r="62" spans="1:84" x14ac:dyDescent="0.25">
      <c r="A62" s="3" t="s">
        <v>94</v>
      </c>
      <c r="B62" s="406">
        <v>2010</v>
      </c>
      <c r="C62" s="418" t="s">
        <v>445</v>
      </c>
      <c r="D62" s="418" t="s">
        <v>400</v>
      </c>
      <c r="E62" s="407" t="s">
        <v>429</v>
      </c>
      <c r="F62" s="244">
        <f>'Performance Analysis by Country'!D62</f>
        <v>4</v>
      </c>
      <c r="G62" s="128">
        <f>'Performance Analysis by Country'!E62</f>
        <v>4</v>
      </c>
      <c r="H62" s="128">
        <f>'Performance Analysis by Country'!F62</f>
        <v>4</v>
      </c>
      <c r="I62" s="128">
        <f>'Performance Analysis by Country'!G62</f>
        <v>4</v>
      </c>
      <c r="J62" s="128">
        <f>'Performance Analysis by Country'!H62</f>
        <v>3</v>
      </c>
      <c r="K62" s="128">
        <f>'Performance Analysis by Country'!I62</f>
        <v>3</v>
      </c>
      <c r="L62" s="128">
        <f>'Performance Analysis by Country'!J62</f>
        <v>2</v>
      </c>
      <c r="M62" s="128">
        <f>'Performance Analysis by Country'!K62</f>
        <v>1</v>
      </c>
      <c r="N62" s="128">
        <f>'Performance Analysis by Country'!L62</f>
        <v>3</v>
      </c>
      <c r="O62" s="128">
        <f>'Performance Analysis by Country'!M62</f>
        <v>3</v>
      </c>
      <c r="P62" s="128">
        <f>'Performance Analysis by Country'!N62</f>
        <v>1</v>
      </c>
      <c r="Q62" s="128">
        <f>'Performance Analysis by Country'!O62</f>
        <v>4</v>
      </c>
      <c r="R62" s="126">
        <f>'Performance Analysis by Country'!S62</f>
        <v>3</v>
      </c>
      <c r="S62" s="126">
        <f>'Performance Analysis by Country'!V62</f>
        <v>4</v>
      </c>
      <c r="T62" s="126">
        <f>'Performance Analysis by Country'!W62</f>
        <v>2</v>
      </c>
      <c r="U62" s="126">
        <f>'Performance Analysis by Country'!X62</f>
        <v>1</v>
      </c>
      <c r="V62" s="127" t="str">
        <f>'Performance Analysis by Country'!AE62</f>
        <v>*</v>
      </c>
      <c r="W62" s="127">
        <f>'Performance Analysis by Country'!AF62</f>
        <v>4</v>
      </c>
      <c r="X62" s="127">
        <f>'Performance Analysis by Country'!AG62</f>
        <v>2</v>
      </c>
      <c r="Y62" s="127">
        <f>'Performance Analysis by Country'!AH62</f>
        <v>3</v>
      </c>
      <c r="Z62" s="127" t="str">
        <f>'Performance Analysis by Country'!AI62</f>
        <v>*</v>
      </c>
      <c r="AA62" s="127">
        <f>'Performance Analysis by Country'!AJ62</f>
        <v>3</v>
      </c>
      <c r="AB62" s="127">
        <f>'Performance Analysis by Country'!AK62</f>
        <v>3</v>
      </c>
      <c r="AC62" s="127">
        <f>'Performance Analysis by Country'!AL62</f>
        <v>4</v>
      </c>
      <c r="AD62" s="127">
        <f>'Performance Analysis by Country'!AM62</f>
        <v>3</v>
      </c>
      <c r="AE62" s="127">
        <f>'Performance Analysis by Country'!AN62</f>
        <v>1</v>
      </c>
      <c r="AF62" s="127">
        <f>'Performance Analysis by Country'!AO62</f>
        <v>1</v>
      </c>
      <c r="AG62" s="127">
        <f>'Performance Analysis by Country'!AP62</f>
        <v>3</v>
      </c>
      <c r="AH62" s="140">
        <f>'Performance Analysis by Country'!AU62</f>
        <v>3</v>
      </c>
      <c r="AI62" s="140">
        <f>'Performance Analysis by Country'!AV62</f>
        <v>3</v>
      </c>
      <c r="AJ62" s="140">
        <f>'Performance Analysis by Country'!AX62</f>
        <v>1</v>
      </c>
      <c r="AK62" s="140">
        <f>'Performance Analysis by Country'!AY62</f>
        <v>2</v>
      </c>
      <c r="AL62" s="140">
        <f>'Performance Analysis by Country'!AZ62</f>
        <v>3</v>
      </c>
      <c r="AM62" s="128">
        <f>'Performance Analysis by Country'!BD62</f>
        <v>2</v>
      </c>
      <c r="AN62" s="128">
        <f>'Performance Analysis by Country'!BE62</f>
        <v>2</v>
      </c>
      <c r="AO62" s="128">
        <f>'Performance Analysis by Country'!BF62</f>
        <v>2</v>
      </c>
      <c r="AP62" s="128">
        <f>'Performance Analysis by Country'!BG62</f>
        <v>2</v>
      </c>
      <c r="AQ62" s="128">
        <f>'Performance Analysis by Country'!BH62</f>
        <v>4</v>
      </c>
      <c r="AR62" s="128">
        <f>'Performance Analysis by Country'!BI62</f>
        <v>2</v>
      </c>
      <c r="AS62" s="128">
        <f>'Performance Analysis by Country'!BJ62</f>
        <v>1</v>
      </c>
      <c r="AT62" s="128">
        <f>'Performance Analysis by Country'!BK62</f>
        <v>1</v>
      </c>
      <c r="AU62" s="128">
        <f>'Performance Analysis by Country'!BL62</f>
        <v>1</v>
      </c>
      <c r="AV62" s="128">
        <f>'Performance Analysis by Country'!BN62</f>
        <v>2</v>
      </c>
      <c r="AW62" s="128" t="str">
        <f>'Performance Analysis by Country'!BO62</f>
        <v>*</v>
      </c>
      <c r="AX62" s="128">
        <f>'Performance Analysis by Country'!BR62</f>
        <v>3</v>
      </c>
      <c r="AY62" s="252">
        <f>'Performance Analysis by Country'!BV62</f>
        <v>4</v>
      </c>
      <c r="AZ62" s="252">
        <f>'Performance Analysis by Country'!BW62</f>
        <v>4</v>
      </c>
      <c r="BA62" s="252">
        <f>'Performance Analysis by Country'!BX62</f>
        <v>2</v>
      </c>
      <c r="BB62" s="252">
        <f>'Performance Analysis by Country'!BY62</f>
        <v>2</v>
      </c>
      <c r="BC62" s="252">
        <f>'Performance Analysis by Country'!BZ62</f>
        <v>3</v>
      </c>
      <c r="BD62" s="252">
        <f>'Performance Analysis by Country'!CA62</f>
        <v>3</v>
      </c>
      <c r="BE62" s="252">
        <f>'Performance Analysis by Country'!CB62</f>
        <v>4</v>
      </c>
      <c r="BF62" s="260">
        <f>'Performance Analysis by Country'!CG62</f>
        <v>1</v>
      </c>
      <c r="BG62" s="260">
        <f>'Performance Analysis by Country'!CH62</f>
        <v>3</v>
      </c>
      <c r="BH62" s="260">
        <f>'Performance Analysis by Country'!CI62</f>
        <v>3</v>
      </c>
      <c r="BI62" s="260">
        <f>'Performance Analysis by Country'!CJ62</f>
        <v>3</v>
      </c>
      <c r="BJ62" s="260">
        <f>'Performance Analysis by Country'!CK62</f>
        <v>2</v>
      </c>
      <c r="BK62" s="260">
        <f>'Performance Analysis by Country'!CL62</f>
        <v>2</v>
      </c>
      <c r="BL62" s="260">
        <f>'Performance Analysis by Country'!CM62</f>
        <v>3</v>
      </c>
      <c r="BM62" s="260">
        <f>'Performance Analysis by Country'!CN62</f>
        <v>2</v>
      </c>
      <c r="BN62" s="260">
        <f>'Performance Analysis by Country'!CO62</f>
        <v>2</v>
      </c>
      <c r="BO62" s="260">
        <f>'Performance Analysis by Country'!CP62</f>
        <v>3</v>
      </c>
      <c r="BP62" s="260">
        <f>'Performance Analysis by Country'!CQ62</f>
        <v>2</v>
      </c>
      <c r="BQ62" s="140">
        <f>'Performance Analysis by Country'!CU62</f>
        <v>1</v>
      </c>
      <c r="BR62" s="140">
        <f>'Performance Analysis by Country'!CV62</f>
        <v>3</v>
      </c>
      <c r="BS62" s="140">
        <f>'Performance Analysis by Country'!CW62</f>
        <v>4</v>
      </c>
      <c r="BT62" s="236">
        <f>'Performance Analysis by Country'!CY62</f>
        <v>3</v>
      </c>
      <c r="BU62" s="100">
        <f t="shared" si="10"/>
        <v>3</v>
      </c>
      <c r="BV62" s="100">
        <f t="shared" si="11"/>
        <v>64</v>
      </c>
      <c r="BW62" s="273">
        <f t="shared" si="6"/>
        <v>0.95522388059701491</v>
      </c>
      <c r="BX62" s="274" t="str">
        <f t="shared" si="7"/>
        <v/>
      </c>
      <c r="BZ62" s="230">
        <f t="shared" si="12"/>
        <v>11</v>
      </c>
      <c r="CA62" s="235">
        <f t="shared" si="13"/>
        <v>17</v>
      </c>
      <c r="CB62" s="171">
        <f t="shared" si="14"/>
        <v>23</v>
      </c>
      <c r="CC62" s="232">
        <f t="shared" si="15"/>
        <v>13</v>
      </c>
      <c r="CD62" s="16"/>
      <c r="CE62" s="230">
        <f t="shared" si="8"/>
        <v>28</v>
      </c>
      <c r="CF62" s="232">
        <f t="shared" si="9"/>
        <v>36</v>
      </c>
    </row>
    <row r="63" spans="1:84" x14ac:dyDescent="0.25">
      <c r="A63" s="427" t="s">
        <v>95</v>
      </c>
      <c r="B63" s="426">
        <v>2011</v>
      </c>
      <c r="C63" s="419" t="s">
        <v>445</v>
      </c>
      <c r="D63" s="419" t="s">
        <v>401</v>
      </c>
      <c r="E63" s="409" t="s">
        <v>427</v>
      </c>
      <c r="F63" s="245">
        <f>'Performance Analysis by Country'!D63</f>
        <v>4</v>
      </c>
      <c r="G63" s="239">
        <f>'Performance Analysis by Country'!E63</f>
        <v>4</v>
      </c>
      <c r="H63" s="239">
        <f>'Performance Analysis by Country'!F63</f>
        <v>3</v>
      </c>
      <c r="I63" s="239">
        <f>'Performance Analysis by Country'!G63</f>
        <v>2</v>
      </c>
      <c r="J63" s="239">
        <f>'Performance Analysis by Country'!H63</f>
        <v>3</v>
      </c>
      <c r="K63" s="239">
        <f>'Performance Analysis by Country'!I63</f>
        <v>3</v>
      </c>
      <c r="L63" s="239">
        <f>'Performance Analysis by Country'!J63</f>
        <v>4</v>
      </c>
      <c r="M63" s="239">
        <f>'Performance Analysis by Country'!K63</f>
        <v>4</v>
      </c>
      <c r="N63" s="239">
        <f>'Performance Analysis by Country'!L63</f>
        <v>3</v>
      </c>
      <c r="O63" s="239">
        <f>'Performance Analysis by Country'!M63</f>
        <v>1</v>
      </c>
      <c r="P63" s="239">
        <f>'Performance Analysis by Country'!N63</f>
        <v>1</v>
      </c>
      <c r="Q63" s="239">
        <f>'Performance Analysis by Country'!O63</f>
        <v>4</v>
      </c>
      <c r="R63" s="237" t="str">
        <f>'Performance Analysis by Country'!S63</f>
        <v>*</v>
      </c>
      <c r="S63" s="126">
        <f>'Performance Analysis by Country'!V63</f>
        <v>2</v>
      </c>
      <c r="T63" s="126">
        <f>'Performance Analysis by Country'!W63</f>
        <v>1</v>
      </c>
      <c r="U63" s="126">
        <f>'Performance Analysis by Country'!X63</f>
        <v>1</v>
      </c>
      <c r="V63" s="238">
        <f>'Performance Analysis by Country'!AE63</f>
        <v>1</v>
      </c>
      <c r="W63" s="238">
        <f>'Performance Analysis by Country'!AF63</f>
        <v>3</v>
      </c>
      <c r="X63" s="238">
        <f>'Performance Analysis by Country'!AG63</f>
        <v>3</v>
      </c>
      <c r="Y63" s="238">
        <f>'Performance Analysis by Country'!AH63</f>
        <v>4</v>
      </c>
      <c r="Z63" s="238">
        <f>'Performance Analysis by Country'!AI63</f>
        <v>3</v>
      </c>
      <c r="AA63" s="238">
        <f>'Performance Analysis by Country'!AJ63</f>
        <v>1</v>
      </c>
      <c r="AB63" s="238">
        <f>'Performance Analysis by Country'!AK63</f>
        <v>1</v>
      </c>
      <c r="AC63" s="238">
        <f>'Performance Analysis by Country'!AL63</f>
        <v>4</v>
      </c>
      <c r="AD63" s="238">
        <f>'Performance Analysis by Country'!AM63</f>
        <v>4</v>
      </c>
      <c r="AE63" s="238">
        <f>'Performance Analysis by Country'!AN63</f>
        <v>3</v>
      </c>
      <c r="AF63" s="238">
        <f>'Performance Analysis by Country'!AO63</f>
        <v>1</v>
      </c>
      <c r="AG63" s="238">
        <f>'Performance Analysis by Country'!AP63</f>
        <v>2</v>
      </c>
      <c r="AH63" s="240">
        <f>'Performance Analysis by Country'!AU63</f>
        <v>4</v>
      </c>
      <c r="AI63" s="240">
        <f>'Performance Analysis by Country'!AV63</f>
        <v>4</v>
      </c>
      <c r="AJ63" s="240" t="str">
        <f>'Performance Analysis by Country'!AX63</f>
        <v>*</v>
      </c>
      <c r="AK63" s="240">
        <f>'Performance Analysis by Country'!AY63</f>
        <v>3</v>
      </c>
      <c r="AL63" s="240">
        <f>'Performance Analysis by Country'!AZ63</f>
        <v>4</v>
      </c>
      <c r="AM63" s="239">
        <f>'Performance Analysis by Country'!BD63</f>
        <v>2</v>
      </c>
      <c r="AN63" s="239">
        <f>'Performance Analysis by Country'!BE63</f>
        <v>2</v>
      </c>
      <c r="AO63" s="239">
        <f>'Performance Analysis by Country'!BF63</f>
        <v>3</v>
      </c>
      <c r="AP63" s="239">
        <f>'Performance Analysis by Country'!BG63</f>
        <v>2</v>
      </c>
      <c r="AQ63" s="239">
        <f>'Performance Analysis by Country'!BH63</f>
        <v>4</v>
      </c>
      <c r="AR63" s="239">
        <f>'Performance Analysis by Country'!BI63</f>
        <v>2</v>
      </c>
      <c r="AS63" s="239">
        <f>'Performance Analysis by Country'!BJ63</f>
        <v>1</v>
      </c>
      <c r="AT63" s="239">
        <f>'Performance Analysis by Country'!BK63</f>
        <v>2</v>
      </c>
      <c r="AU63" s="239">
        <f>'Performance Analysis by Country'!BL63</f>
        <v>1</v>
      </c>
      <c r="AV63" s="239">
        <f>'Performance Analysis by Country'!BN63</f>
        <v>2</v>
      </c>
      <c r="AW63" s="239">
        <f>'Performance Analysis by Country'!BO63</f>
        <v>2</v>
      </c>
      <c r="AX63" s="239">
        <f>'Performance Analysis by Country'!BR63</f>
        <v>4</v>
      </c>
      <c r="AY63" s="253">
        <f>'Performance Analysis by Country'!BV63</f>
        <v>3</v>
      </c>
      <c r="AZ63" s="253">
        <f>'Performance Analysis by Country'!BW63</f>
        <v>3</v>
      </c>
      <c r="BA63" s="253">
        <f>'Performance Analysis by Country'!BX63</f>
        <v>1</v>
      </c>
      <c r="BB63" s="253">
        <f>'Performance Analysis by Country'!BY63</f>
        <v>2</v>
      </c>
      <c r="BC63" s="253">
        <f>'Performance Analysis by Country'!BZ63</f>
        <v>2</v>
      </c>
      <c r="BD63" s="253">
        <f>'Performance Analysis by Country'!CA63</f>
        <v>2</v>
      </c>
      <c r="BE63" s="253">
        <f>'Performance Analysis by Country'!CB63</f>
        <v>4</v>
      </c>
      <c r="BF63" s="261">
        <f>'Performance Analysis by Country'!CG63</f>
        <v>3</v>
      </c>
      <c r="BG63" s="261">
        <f>'Performance Analysis by Country'!CH63</f>
        <v>3</v>
      </c>
      <c r="BH63" s="261">
        <f>'Performance Analysis by Country'!CI63</f>
        <v>3</v>
      </c>
      <c r="BI63" s="261">
        <f>'Performance Analysis by Country'!CJ63</f>
        <v>4</v>
      </c>
      <c r="BJ63" s="261">
        <f>'Performance Analysis by Country'!CK63</f>
        <v>2</v>
      </c>
      <c r="BK63" s="261">
        <f>'Performance Analysis by Country'!CL63</f>
        <v>3</v>
      </c>
      <c r="BL63" s="261">
        <f>'Performance Analysis by Country'!CM63</f>
        <v>4</v>
      </c>
      <c r="BM63" s="261">
        <f>'Performance Analysis by Country'!CN63</f>
        <v>1</v>
      </c>
      <c r="BN63" s="261">
        <f>'Performance Analysis by Country'!CO63</f>
        <v>1</v>
      </c>
      <c r="BO63" s="261">
        <f>'Performance Analysis by Country'!CP63</f>
        <v>2</v>
      </c>
      <c r="BP63" s="261">
        <f>'Performance Analysis by Country'!CQ63</f>
        <v>2</v>
      </c>
      <c r="BQ63" s="240">
        <f>'Performance Analysis by Country'!CU63</f>
        <v>3</v>
      </c>
      <c r="BR63" s="240">
        <f>'Performance Analysis by Country'!CV63</f>
        <v>3</v>
      </c>
      <c r="BS63" s="240">
        <f>'Performance Analysis by Country'!CW63</f>
        <v>4</v>
      </c>
      <c r="BT63" s="241">
        <f>'Performance Analysis by Country'!CY63</f>
        <v>2</v>
      </c>
      <c r="BU63" s="100">
        <f t="shared" si="10"/>
        <v>2</v>
      </c>
      <c r="BV63" s="100">
        <f t="shared" si="11"/>
        <v>65</v>
      </c>
      <c r="BW63" s="273">
        <f t="shared" si="6"/>
        <v>0.97014925373134331</v>
      </c>
      <c r="BX63" s="274" t="str">
        <f t="shared" si="7"/>
        <v/>
      </c>
      <c r="BZ63" s="230">
        <f t="shared" si="12"/>
        <v>13</v>
      </c>
      <c r="CA63" s="235">
        <f t="shared" si="13"/>
        <v>17</v>
      </c>
      <c r="CB63" s="171">
        <f t="shared" si="14"/>
        <v>18</v>
      </c>
      <c r="CC63" s="232">
        <f t="shared" si="15"/>
        <v>17</v>
      </c>
      <c r="CD63" s="16"/>
      <c r="CE63" s="230">
        <f t="shared" si="8"/>
        <v>30</v>
      </c>
      <c r="CF63" s="232">
        <f t="shared" si="9"/>
        <v>35</v>
      </c>
    </row>
    <row r="64" spans="1:84" x14ac:dyDescent="0.25">
      <c r="C64" s="420"/>
      <c r="D64" s="420"/>
      <c r="E64" s="411"/>
      <c r="F64" s="2"/>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40"/>
      <c r="AL64" s="13"/>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9"/>
      <c r="BR64" s="9"/>
      <c r="BS64" s="9"/>
      <c r="BT64" s="384"/>
      <c r="BU64" s="102">
        <f t="shared" ref="BU64:BV64" si="16">AVERAGE(BU5:BU63)</f>
        <v>3.9661016949152543</v>
      </c>
      <c r="BV64" s="102">
        <f t="shared" si="16"/>
        <v>63.033898305084747</v>
      </c>
      <c r="BW64" s="103">
        <f>AVERAGE(BW5:BW63)</f>
        <v>0.94080445231469789</v>
      </c>
      <c r="BX64" s="278">
        <f>SUM(BX5:BX63)</f>
        <v>3</v>
      </c>
      <c r="CD64" s="16"/>
    </row>
    <row r="65" spans="1:79" x14ac:dyDescent="0.25">
      <c r="C65" s="422"/>
      <c r="D65" s="422"/>
      <c r="E65" s="411"/>
      <c r="F65" s="2"/>
      <c r="G65" s="13"/>
      <c r="H65" s="13"/>
      <c r="I65" s="13"/>
      <c r="J65" s="13"/>
      <c r="K65" s="13"/>
      <c r="L65" s="13"/>
      <c r="M65" s="13"/>
      <c r="N65" s="13"/>
      <c r="O65" s="13"/>
      <c r="P65" s="13"/>
      <c r="Q65" s="13"/>
      <c r="R65" s="13"/>
      <c r="S65" s="13"/>
      <c r="T65" s="13"/>
      <c r="U65" s="13"/>
      <c r="V65" s="13"/>
      <c r="W65" s="13"/>
      <c r="X65" s="13"/>
      <c r="Y65" s="13"/>
      <c r="Z65" s="13"/>
      <c r="AA65" s="13"/>
      <c r="AB65" s="13"/>
      <c r="AC65" s="13"/>
      <c r="AD65" s="14"/>
      <c r="AE65" s="13"/>
      <c r="AF65" s="13"/>
      <c r="AG65" s="13"/>
      <c r="AH65" s="13"/>
      <c r="AI65" s="13"/>
      <c r="AJ65" s="13"/>
      <c r="AK65" s="14"/>
      <c r="AL65" s="13"/>
      <c r="AM65" s="13"/>
      <c r="AN65" s="13"/>
      <c r="AO65" s="13"/>
      <c r="AP65" s="13"/>
      <c r="AQ65" s="13"/>
      <c r="AR65" s="13"/>
      <c r="AS65" s="13"/>
      <c r="AT65" s="13"/>
      <c r="AU65" s="13"/>
      <c r="AV65" s="13"/>
      <c r="AW65" s="13"/>
      <c r="AX65" s="13"/>
      <c r="AY65" s="13"/>
      <c r="AZ65" s="13"/>
      <c r="BA65" s="13"/>
      <c r="BB65" s="13"/>
      <c r="BC65" s="13"/>
      <c r="BD65" s="281"/>
      <c r="BE65" s="13"/>
      <c r="BF65" s="13"/>
      <c r="BG65" s="13"/>
      <c r="BH65" s="13"/>
      <c r="BI65" s="13"/>
      <c r="BJ65" s="13"/>
      <c r="BK65" s="13"/>
      <c r="BL65" s="13"/>
      <c r="BM65" s="13"/>
      <c r="BN65" s="13"/>
      <c r="BO65" s="13"/>
      <c r="BP65" s="13"/>
      <c r="BQ65" s="13"/>
      <c r="BR65" s="13"/>
      <c r="BS65" s="13"/>
      <c r="BT65" s="282"/>
      <c r="BU65" s="2" t="s">
        <v>224</v>
      </c>
      <c r="BV65" s="13"/>
    </row>
    <row r="66" spans="1:79" x14ac:dyDescent="0.25">
      <c r="A66" s="111" t="s">
        <v>225</v>
      </c>
      <c r="B66" s="450"/>
      <c r="C66" s="451"/>
      <c r="D66" s="452"/>
      <c r="E66" s="453"/>
      <c r="F66" s="115">
        <f>COUNTIF(F5:F63,"&gt;=0")</f>
        <v>59</v>
      </c>
      <c r="G66" s="116">
        <f>COUNTIF(G5:G63,"&gt;=0")</f>
        <v>56</v>
      </c>
      <c r="H66" s="116">
        <v>57</v>
      </c>
      <c r="I66" s="116">
        <v>57</v>
      </c>
      <c r="J66" s="116">
        <v>57</v>
      </c>
      <c r="K66" s="116">
        <f t="shared" ref="K66:AP66" si="17">COUNTIF(K5:K63,"&gt;=0")</f>
        <v>51</v>
      </c>
      <c r="L66" s="116">
        <f t="shared" si="17"/>
        <v>44</v>
      </c>
      <c r="M66" s="116">
        <f t="shared" si="17"/>
        <v>44</v>
      </c>
      <c r="N66" s="116">
        <f t="shared" si="17"/>
        <v>59</v>
      </c>
      <c r="O66" s="116">
        <f t="shared" si="17"/>
        <v>56</v>
      </c>
      <c r="P66" s="116">
        <f t="shared" si="17"/>
        <v>56</v>
      </c>
      <c r="Q66" s="116">
        <f t="shared" si="17"/>
        <v>58</v>
      </c>
      <c r="R66" s="116">
        <f t="shared" si="17"/>
        <v>42</v>
      </c>
      <c r="S66" s="116">
        <f t="shared" si="17"/>
        <v>58</v>
      </c>
      <c r="T66" s="116">
        <f t="shared" si="17"/>
        <v>58</v>
      </c>
      <c r="U66" s="116">
        <f t="shared" si="17"/>
        <v>58</v>
      </c>
      <c r="V66" s="116">
        <f t="shared" si="17"/>
        <v>47</v>
      </c>
      <c r="W66" s="116">
        <f t="shared" si="17"/>
        <v>45</v>
      </c>
      <c r="X66" s="116">
        <f t="shared" si="17"/>
        <v>57</v>
      </c>
      <c r="Y66" s="116">
        <f t="shared" si="17"/>
        <v>56</v>
      </c>
      <c r="Z66" s="116">
        <f t="shared" si="17"/>
        <v>51</v>
      </c>
      <c r="AA66" s="116">
        <f t="shared" si="17"/>
        <v>47</v>
      </c>
      <c r="AB66" s="116">
        <f t="shared" si="17"/>
        <v>46</v>
      </c>
      <c r="AC66" s="116">
        <f t="shared" si="17"/>
        <v>59</v>
      </c>
      <c r="AD66" s="116">
        <f t="shared" si="17"/>
        <v>58</v>
      </c>
      <c r="AE66" s="116">
        <f t="shared" si="17"/>
        <v>53</v>
      </c>
      <c r="AF66" s="116">
        <f t="shared" si="17"/>
        <v>53</v>
      </c>
      <c r="AG66" s="116">
        <f t="shared" si="17"/>
        <v>58</v>
      </c>
      <c r="AH66" s="116">
        <f t="shared" si="17"/>
        <v>58</v>
      </c>
      <c r="AI66" s="116">
        <f t="shared" si="17"/>
        <v>56</v>
      </c>
      <c r="AJ66" s="116">
        <f t="shared" si="17"/>
        <v>53</v>
      </c>
      <c r="AK66" s="116">
        <f t="shared" si="17"/>
        <v>59</v>
      </c>
      <c r="AL66" s="116">
        <f t="shared" si="17"/>
        <v>59</v>
      </c>
      <c r="AM66" s="116">
        <f t="shared" si="17"/>
        <v>58</v>
      </c>
      <c r="AN66" s="116">
        <f t="shared" si="17"/>
        <v>59</v>
      </c>
      <c r="AO66" s="116">
        <f t="shared" si="17"/>
        <v>59</v>
      </c>
      <c r="AP66" s="116">
        <f t="shared" si="17"/>
        <v>59</v>
      </c>
      <c r="AQ66" s="116">
        <f t="shared" ref="AQ66:BT66" si="18">COUNTIF(AQ5:AQ63,"&gt;=0")</f>
        <v>58</v>
      </c>
      <c r="AR66" s="116">
        <f t="shared" si="18"/>
        <v>59</v>
      </c>
      <c r="AS66" s="116">
        <f t="shared" si="18"/>
        <v>51</v>
      </c>
      <c r="AT66" s="116">
        <f t="shared" si="18"/>
        <v>59</v>
      </c>
      <c r="AU66" s="116">
        <f t="shared" si="18"/>
        <v>52</v>
      </c>
      <c r="AV66" s="116">
        <f t="shared" si="18"/>
        <v>58</v>
      </c>
      <c r="AW66" s="116">
        <f t="shared" si="18"/>
        <v>55</v>
      </c>
      <c r="AX66" s="116">
        <f t="shared" si="18"/>
        <v>54</v>
      </c>
      <c r="AY66" s="116">
        <f t="shared" si="18"/>
        <v>58</v>
      </c>
      <c r="AZ66" s="116">
        <f t="shared" si="18"/>
        <v>58</v>
      </c>
      <c r="BA66" s="116">
        <f t="shared" si="18"/>
        <v>46</v>
      </c>
      <c r="BB66" s="116">
        <f t="shared" si="18"/>
        <v>51</v>
      </c>
      <c r="BC66" s="116">
        <f t="shared" si="18"/>
        <v>58</v>
      </c>
      <c r="BD66" s="116">
        <f t="shared" si="18"/>
        <v>59</v>
      </c>
      <c r="BE66" s="116">
        <f t="shared" si="18"/>
        <v>49</v>
      </c>
      <c r="BF66" s="116">
        <f t="shared" si="18"/>
        <v>59</v>
      </c>
      <c r="BG66" s="116">
        <f t="shared" si="18"/>
        <v>56</v>
      </c>
      <c r="BH66" s="116">
        <f t="shared" si="18"/>
        <v>59</v>
      </c>
      <c r="BI66" s="116">
        <f t="shared" si="18"/>
        <v>59</v>
      </c>
      <c r="BJ66" s="116">
        <f t="shared" si="18"/>
        <v>59</v>
      </c>
      <c r="BK66" s="116">
        <f t="shared" si="18"/>
        <v>59</v>
      </c>
      <c r="BL66" s="116">
        <f t="shared" si="18"/>
        <v>58</v>
      </c>
      <c r="BM66" s="116">
        <f t="shared" si="18"/>
        <v>58</v>
      </c>
      <c r="BN66" s="116">
        <f t="shared" si="18"/>
        <v>58</v>
      </c>
      <c r="BO66" s="116">
        <f t="shared" si="18"/>
        <v>58</v>
      </c>
      <c r="BP66" s="116">
        <f t="shared" si="18"/>
        <v>58</v>
      </c>
      <c r="BQ66" s="116">
        <f t="shared" si="18"/>
        <v>58</v>
      </c>
      <c r="BR66" s="116">
        <f t="shared" si="18"/>
        <v>59</v>
      </c>
      <c r="BS66" s="116">
        <f t="shared" si="18"/>
        <v>59</v>
      </c>
      <c r="BT66" s="112">
        <f t="shared" si="18"/>
        <v>57</v>
      </c>
      <c r="BU66" s="447">
        <f>AVERAGE(F66:BT66)</f>
        <v>55.507462686567166</v>
      </c>
      <c r="BV66" s="448"/>
      <c r="BW66" s="117">
        <f>COUNTIF(F66:BT66,"&gt;43")</f>
        <v>66</v>
      </c>
      <c r="BX66" s="117"/>
      <c r="CA66" s="105"/>
    </row>
    <row r="67" spans="1:79" x14ac:dyDescent="0.25">
      <c r="A67" s="111" t="s">
        <v>226</v>
      </c>
      <c r="B67" s="450"/>
      <c r="C67" s="451"/>
      <c r="D67" s="451"/>
      <c r="E67" s="453"/>
      <c r="F67" s="122">
        <f>(F66/60)*100</f>
        <v>98.333333333333329</v>
      </c>
      <c r="G67" s="123">
        <f t="shared" ref="G67:BR67" si="19">(G66/60)*100</f>
        <v>93.333333333333329</v>
      </c>
      <c r="H67" s="123">
        <f t="shared" si="19"/>
        <v>95</v>
      </c>
      <c r="I67" s="123">
        <f t="shared" si="19"/>
        <v>95</v>
      </c>
      <c r="J67" s="123">
        <f t="shared" si="19"/>
        <v>95</v>
      </c>
      <c r="K67" s="123">
        <f t="shared" si="19"/>
        <v>85</v>
      </c>
      <c r="L67" s="123">
        <f t="shared" si="19"/>
        <v>73.333333333333329</v>
      </c>
      <c r="M67" s="123">
        <f t="shared" si="19"/>
        <v>73.333333333333329</v>
      </c>
      <c r="N67" s="123">
        <f t="shared" si="19"/>
        <v>98.333333333333329</v>
      </c>
      <c r="O67" s="123">
        <f t="shared" si="19"/>
        <v>93.333333333333329</v>
      </c>
      <c r="P67" s="123">
        <f t="shared" si="19"/>
        <v>93.333333333333329</v>
      </c>
      <c r="Q67" s="123">
        <f t="shared" si="19"/>
        <v>96.666666666666671</v>
      </c>
      <c r="R67" s="123">
        <f t="shared" si="19"/>
        <v>70</v>
      </c>
      <c r="S67" s="123">
        <f t="shared" si="19"/>
        <v>96.666666666666671</v>
      </c>
      <c r="T67" s="123">
        <f t="shared" si="19"/>
        <v>96.666666666666671</v>
      </c>
      <c r="U67" s="123">
        <f t="shared" si="19"/>
        <v>96.666666666666671</v>
      </c>
      <c r="V67" s="123">
        <f t="shared" si="19"/>
        <v>78.333333333333329</v>
      </c>
      <c r="W67" s="123">
        <f t="shared" si="19"/>
        <v>75</v>
      </c>
      <c r="X67" s="123">
        <f t="shared" si="19"/>
        <v>95</v>
      </c>
      <c r="Y67" s="123">
        <f t="shared" si="19"/>
        <v>93.333333333333329</v>
      </c>
      <c r="Z67" s="123">
        <f t="shared" si="19"/>
        <v>85</v>
      </c>
      <c r="AA67" s="123">
        <f t="shared" si="19"/>
        <v>78.333333333333329</v>
      </c>
      <c r="AB67" s="123">
        <f t="shared" si="19"/>
        <v>76.666666666666671</v>
      </c>
      <c r="AC67" s="123">
        <f t="shared" si="19"/>
        <v>98.333333333333329</v>
      </c>
      <c r="AD67" s="123">
        <f t="shared" si="19"/>
        <v>96.666666666666671</v>
      </c>
      <c r="AE67" s="123">
        <f t="shared" si="19"/>
        <v>88.333333333333329</v>
      </c>
      <c r="AF67" s="123">
        <f t="shared" si="19"/>
        <v>88.333333333333329</v>
      </c>
      <c r="AG67" s="123">
        <f t="shared" si="19"/>
        <v>96.666666666666671</v>
      </c>
      <c r="AH67" s="123">
        <f t="shared" si="19"/>
        <v>96.666666666666671</v>
      </c>
      <c r="AI67" s="123">
        <f t="shared" si="19"/>
        <v>93.333333333333329</v>
      </c>
      <c r="AJ67" s="123">
        <f t="shared" si="19"/>
        <v>88.333333333333329</v>
      </c>
      <c r="AK67" s="123">
        <f t="shared" si="19"/>
        <v>98.333333333333329</v>
      </c>
      <c r="AL67" s="123">
        <f t="shared" si="19"/>
        <v>98.333333333333329</v>
      </c>
      <c r="AM67" s="123">
        <f t="shared" si="19"/>
        <v>96.666666666666671</v>
      </c>
      <c r="AN67" s="123">
        <f t="shared" si="19"/>
        <v>98.333333333333329</v>
      </c>
      <c r="AO67" s="123">
        <f t="shared" si="19"/>
        <v>98.333333333333329</v>
      </c>
      <c r="AP67" s="123">
        <f t="shared" si="19"/>
        <v>98.333333333333329</v>
      </c>
      <c r="AQ67" s="123">
        <f t="shared" si="19"/>
        <v>96.666666666666671</v>
      </c>
      <c r="AR67" s="123">
        <f t="shared" si="19"/>
        <v>98.333333333333329</v>
      </c>
      <c r="AS67" s="123">
        <f t="shared" si="19"/>
        <v>85</v>
      </c>
      <c r="AT67" s="123">
        <f t="shared" si="19"/>
        <v>98.333333333333329</v>
      </c>
      <c r="AU67" s="123">
        <f t="shared" si="19"/>
        <v>86.666666666666671</v>
      </c>
      <c r="AV67" s="123">
        <f t="shared" si="19"/>
        <v>96.666666666666671</v>
      </c>
      <c r="AW67" s="123">
        <f t="shared" si="19"/>
        <v>91.666666666666657</v>
      </c>
      <c r="AX67" s="123">
        <f t="shared" si="19"/>
        <v>90</v>
      </c>
      <c r="AY67" s="123">
        <f t="shared" si="19"/>
        <v>96.666666666666671</v>
      </c>
      <c r="AZ67" s="123">
        <f t="shared" si="19"/>
        <v>96.666666666666671</v>
      </c>
      <c r="BA67" s="123">
        <f t="shared" si="19"/>
        <v>76.666666666666671</v>
      </c>
      <c r="BB67" s="123">
        <f t="shared" si="19"/>
        <v>85</v>
      </c>
      <c r="BC67" s="123">
        <f t="shared" si="19"/>
        <v>96.666666666666671</v>
      </c>
      <c r="BD67" s="123">
        <f t="shared" si="19"/>
        <v>98.333333333333329</v>
      </c>
      <c r="BE67" s="123">
        <f t="shared" si="19"/>
        <v>81.666666666666671</v>
      </c>
      <c r="BF67" s="123">
        <f t="shared" si="19"/>
        <v>98.333333333333329</v>
      </c>
      <c r="BG67" s="123">
        <f t="shared" si="19"/>
        <v>93.333333333333329</v>
      </c>
      <c r="BH67" s="123">
        <f t="shared" si="19"/>
        <v>98.333333333333329</v>
      </c>
      <c r="BI67" s="123">
        <f t="shared" si="19"/>
        <v>98.333333333333329</v>
      </c>
      <c r="BJ67" s="123">
        <f t="shared" si="19"/>
        <v>98.333333333333329</v>
      </c>
      <c r="BK67" s="123">
        <f t="shared" si="19"/>
        <v>98.333333333333329</v>
      </c>
      <c r="BL67" s="123">
        <f t="shared" si="19"/>
        <v>96.666666666666671</v>
      </c>
      <c r="BM67" s="123">
        <f t="shared" si="19"/>
        <v>96.666666666666671</v>
      </c>
      <c r="BN67" s="123">
        <f t="shared" si="19"/>
        <v>96.666666666666671</v>
      </c>
      <c r="BO67" s="123">
        <f t="shared" si="19"/>
        <v>96.666666666666671</v>
      </c>
      <c r="BP67" s="123">
        <f t="shared" si="19"/>
        <v>96.666666666666671</v>
      </c>
      <c r="BQ67" s="123">
        <f t="shared" si="19"/>
        <v>96.666666666666671</v>
      </c>
      <c r="BR67" s="123">
        <f t="shared" si="19"/>
        <v>98.333333333333329</v>
      </c>
      <c r="BS67" s="123">
        <f t="shared" ref="BS67:BT67" si="20">(BS66/60)*100</f>
        <v>98.333333333333329</v>
      </c>
      <c r="BT67" s="119">
        <f t="shared" si="20"/>
        <v>95</v>
      </c>
      <c r="BU67" s="449">
        <f>AVERAGE(F67:BT67)</f>
        <v>92.5124378109453</v>
      </c>
      <c r="BV67" s="448"/>
      <c r="BW67" s="117">
        <f>COUNTIF(F67:BT67,"&gt;74.5")</f>
        <v>64</v>
      </c>
      <c r="BX67" s="117"/>
    </row>
    <row r="68" spans="1:79" ht="18.75" x14ac:dyDescent="0.3">
      <c r="A68" s="22"/>
      <c r="B68" s="413"/>
      <c r="C68" s="421"/>
      <c r="D68" s="421"/>
      <c r="E68" s="414"/>
      <c r="F68" s="104" t="str">
        <f t="shared" ref="F68:BQ68" si="21">IF(F67&lt;75,"*","")</f>
        <v/>
      </c>
      <c r="G68" s="104" t="str">
        <f t="shared" si="21"/>
        <v/>
      </c>
      <c r="H68" s="104" t="str">
        <f t="shared" si="21"/>
        <v/>
      </c>
      <c r="I68" s="104" t="str">
        <f t="shared" si="21"/>
        <v/>
      </c>
      <c r="J68" s="104" t="str">
        <f t="shared" si="21"/>
        <v/>
      </c>
      <c r="K68" s="104" t="str">
        <f t="shared" si="21"/>
        <v/>
      </c>
      <c r="L68" s="104" t="str">
        <f t="shared" ref="L68" si="22">IF(L67&lt;75,"*","")</f>
        <v>*</v>
      </c>
      <c r="M68" s="104" t="str">
        <f t="shared" si="21"/>
        <v>*</v>
      </c>
      <c r="N68" s="104" t="str">
        <f t="shared" si="21"/>
        <v/>
      </c>
      <c r="O68" s="104" t="str">
        <f t="shared" si="21"/>
        <v/>
      </c>
      <c r="P68" s="104" t="str">
        <f t="shared" si="21"/>
        <v/>
      </c>
      <c r="Q68" s="104" t="str">
        <f t="shared" si="21"/>
        <v/>
      </c>
      <c r="R68" s="104" t="str">
        <f t="shared" si="21"/>
        <v>*</v>
      </c>
      <c r="S68" s="104" t="str">
        <f t="shared" si="21"/>
        <v/>
      </c>
      <c r="T68" s="104" t="str">
        <f t="shared" si="21"/>
        <v/>
      </c>
      <c r="U68" s="104" t="str">
        <f t="shared" si="21"/>
        <v/>
      </c>
      <c r="V68" s="104" t="str">
        <f t="shared" si="21"/>
        <v/>
      </c>
      <c r="W68" s="104" t="str">
        <f t="shared" si="21"/>
        <v/>
      </c>
      <c r="X68" s="104" t="str">
        <f t="shared" si="21"/>
        <v/>
      </c>
      <c r="Y68" s="104" t="str">
        <f t="shared" si="21"/>
        <v/>
      </c>
      <c r="Z68" s="104" t="str">
        <f t="shared" si="21"/>
        <v/>
      </c>
      <c r="AA68" s="104" t="str">
        <f t="shared" si="21"/>
        <v/>
      </c>
      <c r="AB68" s="104" t="str">
        <f t="shared" si="21"/>
        <v/>
      </c>
      <c r="AC68" s="104" t="str">
        <f t="shared" si="21"/>
        <v/>
      </c>
      <c r="AD68" s="104" t="str">
        <f t="shared" si="21"/>
        <v/>
      </c>
      <c r="AE68" s="104" t="str">
        <f t="shared" si="21"/>
        <v/>
      </c>
      <c r="AF68" s="104" t="str">
        <f t="shared" si="21"/>
        <v/>
      </c>
      <c r="AG68" s="104" t="str">
        <f t="shared" si="21"/>
        <v/>
      </c>
      <c r="AH68" s="104" t="str">
        <f t="shared" si="21"/>
        <v/>
      </c>
      <c r="AI68" s="104" t="str">
        <f t="shared" si="21"/>
        <v/>
      </c>
      <c r="AJ68" s="104" t="str">
        <f t="shared" si="21"/>
        <v/>
      </c>
      <c r="AK68" s="104" t="str">
        <f t="shared" si="21"/>
        <v/>
      </c>
      <c r="AL68" s="104" t="str">
        <f t="shared" si="21"/>
        <v/>
      </c>
      <c r="AM68" s="104" t="str">
        <f t="shared" si="21"/>
        <v/>
      </c>
      <c r="AN68" s="104" t="str">
        <f t="shared" si="21"/>
        <v/>
      </c>
      <c r="AO68" s="104" t="str">
        <f t="shared" si="21"/>
        <v/>
      </c>
      <c r="AP68" s="104" t="str">
        <f t="shared" si="21"/>
        <v/>
      </c>
      <c r="AQ68" s="104" t="str">
        <f t="shared" si="21"/>
        <v/>
      </c>
      <c r="AR68" s="104" t="str">
        <f t="shared" si="21"/>
        <v/>
      </c>
      <c r="AS68" s="104" t="str">
        <f t="shared" si="21"/>
        <v/>
      </c>
      <c r="AT68" s="104" t="str">
        <f t="shared" si="21"/>
        <v/>
      </c>
      <c r="AU68" s="104" t="str">
        <f t="shared" si="21"/>
        <v/>
      </c>
      <c r="AV68" s="104" t="str">
        <f t="shared" si="21"/>
        <v/>
      </c>
      <c r="AW68" s="104" t="str">
        <f t="shared" si="21"/>
        <v/>
      </c>
      <c r="AX68" s="104" t="str">
        <f t="shared" si="21"/>
        <v/>
      </c>
      <c r="AY68" s="104" t="str">
        <f t="shared" si="21"/>
        <v/>
      </c>
      <c r="AZ68" s="104" t="str">
        <f t="shared" si="21"/>
        <v/>
      </c>
      <c r="BA68" s="104"/>
      <c r="BB68" s="104" t="str">
        <f t="shared" si="21"/>
        <v/>
      </c>
      <c r="BC68" s="104" t="str">
        <f t="shared" si="21"/>
        <v/>
      </c>
      <c r="BD68" s="104" t="str">
        <f t="shared" si="21"/>
        <v/>
      </c>
      <c r="BE68" s="104" t="str">
        <f t="shared" si="21"/>
        <v/>
      </c>
      <c r="BF68" s="104" t="str">
        <f t="shared" si="21"/>
        <v/>
      </c>
      <c r="BG68" s="104" t="str">
        <f t="shared" si="21"/>
        <v/>
      </c>
      <c r="BH68" s="104" t="str">
        <f t="shared" si="21"/>
        <v/>
      </c>
      <c r="BI68" s="104" t="str">
        <f t="shared" si="21"/>
        <v/>
      </c>
      <c r="BJ68" s="104" t="str">
        <f t="shared" si="21"/>
        <v/>
      </c>
      <c r="BK68" s="104" t="str">
        <f t="shared" si="21"/>
        <v/>
      </c>
      <c r="BL68" s="104" t="str">
        <f t="shared" si="21"/>
        <v/>
      </c>
      <c r="BM68" s="104" t="str">
        <f t="shared" si="21"/>
        <v/>
      </c>
      <c r="BN68" s="104" t="str">
        <f t="shared" si="21"/>
        <v/>
      </c>
      <c r="BO68" s="104" t="str">
        <f t="shared" si="21"/>
        <v/>
      </c>
      <c r="BP68" s="104" t="str">
        <f t="shared" si="21"/>
        <v/>
      </c>
      <c r="BQ68" s="104" t="str">
        <f t="shared" si="21"/>
        <v/>
      </c>
      <c r="BR68" s="104" t="str">
        <f t="shared" ref="BR68:BT68" si="23">IF(BR67&lt;75,"*","")</f>
        <v/>
      </c>
      <c r="BS68" s="104" t="str">
        <f t="shared" si="23"/>
        <v/>
      </c>
      <c r="BT68" s="104" t="str">
        <f t="shared" si="23"/>
        <v/>
      </c>
      <c r="BU68" s="2"/>
      <c r="BV68" s="13"/>
    </row>
    <row r="69" spans="1:79" ht="15.75" x14ac:dyDescent="0.25">
      <c r="A69" s="428" t="s">
        <v>450</v>
      </c>
      <c r="C69" s="423"/>
      <c r="D69" s="421"/>
    </row>
    <row r="70" spans="1:79" x14ac:dyDescent="0.25">
      <c r="D70" s="423"/>
    </row>
  </sheetData>
  <mergeCells count="10">
    <mergeCell ref="BF1:BP1"/>
    <mergeCell ref="BQ1:BT1"/>
    <mergeCell ref="BU1:BX1"/>
    <mergeCell ref="BZ1:CC1"/>
    <mergeCell ref="F1:Q1"/>
    <mergeCell ref="R1:U1"/>
    <mergeCell ref="V1:AG1"/>
    <mergeCell ref="AH1:AL1"/>
    <mergeCell ref="AM1:AX1"/>
    <mergeCell ref="AY1:B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Global List of MEAL Indicators</vt:lpstr>
      <vt:lpstr>Performance Analysis by Country</vt:lpstr>
      <vt:lpstr>Overall Scoring by Country</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ksiekmans</dc:creator>
  <cp:lastModifiedBy>Kendra Siekmans</cp:lastModifiedBy>
  <cp:revision/>
  <dcterms:created xsi:type="dcterms:W3CDTF">2017-06-30T21:49:25Z</dcterms:created>
  <dcterms:modified xsi:type="dcterms:W3CDTF">2018-03-27T00:37:15Z</dcterms:modified>
</cp:coreProperties>
</file>